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mdominguez\OneDrive - World Health Organization\Desktop\"/>
    </mc:Choice>
  </mc:AlternateContent>
  <xr:revisionPtr revIDLastSave="201" documentId="10_ncr:100000_{6C6BEA52-E169-4D3B-B666-D4F9EE7B0EF8}" xr6:coauthVersionLast="41" xr6:coauthVersionMax="44" xr10:uidLastSave="{440E5538-FC05-4991-823B-BC58BD67D3D3}"/>
  <bookViews>
    <workbookView xWindow="-120" yWindow="-120" windowWidth="20730" windowHeight="11160" xr2:uid="{00000000-000D-0000-FFFF-FFFF00000000}"/>
  </bookViews>
  <sheets>
    <sheet name="DATA" sheetId="1" r:id="rId1"/>
    <sheet name="GRAPH" sheetId="3" r:id="rId2"/>
  </sheets>
  <externalReferences>
    <externalReference r:id="rId3"/>
  </externalReferences>
  <definedNames>
    <definedName name="_xlnm._FilterDatabase" localSheetId="0" hidden="1">DATA!$B$14:$Y$132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5" i="1" l="1"/>
  <c r="Y16" i="1"/>
  <c r="Y17" i="1"/>
  <c r="Y18" i="1"/>
  <c r="Y19" i="1"/>
  <c r="Y20" i="1"/>
  <c r="Y21" i="1"/>
  <c r="Y22" i="1"/>
  <c r="Y23" i="1"/>
  <c r="Y24" i="1"/>
  <c r="Y25" i="1"/>
  <c r="Y26" i="1"/>
  <c r="Y27" i="1"/>
  <c r="Y28" i="1"/>
  <c r="Y29" i="1"/>
  <c r="Y30" i="1"/>
  <c r="Y31" i="1"/>
  <c r="Y32"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5" i="1"/>
  <c r="M23" i="1"/>
  <c r="N23" i="1"/>
  <c r="O23" i="1"/>
  <c r="P23" i="1"/>
  <c r="X17" i="1" l="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6" i="1"/>
  <c r="O61" i="1"/>
  <c r="O92" i="1"/>
  <c r="N61" i="1"/>
  <c r="N92" i="1"/>
  <c r="M61" i="1"/>
  <c r="M92" i="1"/>
  <c r="P92" i="1" l="1"/>
  <c r="Q92" i="1"/>
  <c r="M94" i="1" l="1"/>
  <c r="M15" i="1" l="1"/>
  <c r="M46" i="1"/>
  <c r="N46" i="1"/>
  <c r="O46" i="1"/>
  <c r="P46" i="1"/>
  <c r="Q46" i="1"/>
  <c r="M56" i="1"/>
  <c r="N56" i="1"/>
  <c r="O56" i="1"/>
  <c r="P56" i="1"/>
  <c r="Q56" i="1"/>
  <c r="M67" i="1"/>
  <c r="N67" i="1"/>
  <c r="O67" i="1"/>
  <c r="P67" i="1"/>
  <c r="Q67" i="1"/>
  <c r="M78" i="1"/>
  <c r="N78" i="1"/>
  <c r="O78" i="1"/>
  <c r="P78" i="1"/>
  <c r="Q78" i="1"/>
  <c r="M89" i="1"/>
  <c r="N89" i="1"/>
  <c r="O89" i="1"/>
  <c r="P89" i="1"/>
  <c r="Q89" i="1"/>
  <c r="M100" i="1"/>
  <c r="N100" i="1"/>
  <c r="O100" i="1"/>
  <c r="P100" i="1"/>
  <c r="Q100" i="1"/>
  <c r="M111" i="1"/>
  <c r="N111" i="1"/>
  <c r="O111" i="1"/>
  <c r="P111" i="1"/>
  <c r="Q111" i="1"/>
  <c r="M122" i="1"/>
  <c r="N122" i="1"/>
  <c r="O122" i="1"/>
  <c r="P122" i="1"/>
  <c r="Q122" i="1"/>
  <c r="M16" i="1"/>
  <c r="N16" i="1"/>
  <c r="O16" i="1"/>
  <c r="P16" i="1"/>
  <c r="Q16" i="1"/>
  <c r="M27" i="1"/>
  <c r="N27" i="1"/>
  <c r="O27" i="1"/>
  <c r="P27" i="1"/>
  <c r="Q27" i="1"/>
  <c r="M38" i="1"/>
  <c r="N38" i="1"/>
  <c r="O38" i="1"/>
  <c r="P38" i="1"/>
  <c r="Q38" i="1"/>
  <c r="M39" i="1"/>
  <c r="N39" i="1"/>
  <c r="O39" i="1"/>
  <c r="P39" i="1"/>
  <c r="Q39" i="1"/>
  <c r="M40" i="1"/>
  <c r="N40" i="1"/>
  <c r="O40" i="1"/>
  <c r="P40" i="1"/>
  <c r="Q40" i="1"/>
  <c r="M41" i="1"/>
  <c r="N41" i="1"/>
  <c r="O41" i="1"/>
  <c r="P41" i="1"/>
  <c r="Q41" i="1"/>
  <c r="M42" i="1"/>
  <c r="N42" i="1"/>
  <c r="O42" i="1"/>
  <c r="P42" i="1"/>
  <c r="Q42" i="1"/>
  <c r="M43" i="1"/>
  <c r="N43" i="1"/>
  <c r="O43" i="1"/>
  <c r="P43" i="1"/>
  <c r="Q43" i="1"/>
  <c r="M44" i="1"/>
  <c r="N44" i="1"/>
  <c r="O44" i="1"/>
  <c r="P44" i="1"/>
  <c r="Q44" i="1"/>
  <c r="M45" i="1"/>
  <c r="N45" i="1"/>
  <c r="O45" i="1"/>
  <c r="P45" i="1"/>
  <c r="Q45" i="1"/>
  <c r="M47" i="1"/>
  <c r="N47" i="1"/>
  <c r="O47" i="1"/>
  <c r="P47" i="1"/>
  <c r="Q47" i="1"/>
  <c r="M48" i="1"/>
  <c r="N48" i="1"/>
  <c r="O48" i="1"/>
  <c r="P48" i="1"/>
  <c r="Q48" i="1"/>
  <c r="M49" i="1"/>
  <c r="N49" i="1"/>
  <c r="O49" i="1"/>
  <c r="P49" i="1"/>
  <c r="Q49" i="1"/>
  <c r="M50" i="1"/>
  <c r="N50" i="1"/>
  <c r="O50" i="1"/>
  <c r="P50" i="1"/>
  <c r="Q50" i="1"/>
  <c r="M51" i="1"/>
  <c r="N51" i="1"/>
  <c r="O51" i="1"/>
  <c r="P51" i="1"/>
  <c r="Q51" i="1"/>
  <c r="M52" i="1"/>
  <c r="N52" i="1"/>
  <c r="O52" i="1"/>
  <c r="P52" i="1"/>
  <c r="Q52" i="1"/>
  <c r="M53" i="1"/>
  <c r="N53" i="1"/>
  <c r="O53" i="1"/>
  <c r="P53" i="1"/>
  <c r="Q53" i="1"/>
  <c r="M54" i="1"/>
  <c r="N54" i="1"/>
  <c r="O54" i="1"/>
  <c r="P54" i="1"/>
  <c r="Q54" i="1"/>
  <c r="M55" i="1"/>
  <c r="N55" i="1"/>
  <c r="O55" i="1"/>
  <c r="P55" i="1"/>
  <c r="Q55" i="1"/>
  <c r="M57" i="1"/>
  <c r="N57" i="1"/>
  <c r="O57" i="1"/>
  <c r="P57" i="1"/>
  <c r="Q57" i="1"/>
  <c r="M58" i="1"/>
  <c r="N58" i="1"/>
  <c r="O58" i="1"/>
  <c r="P58" i="1"/>
  <c r="Q58" i="1"/>
  <c r="M59" i="1"/>
  <c r="N59" i="1"/>
  <c r="O59" i="1"/>
  <c r="P59" i="1"/>
  <c r="Q59" i="1"/>
  <c r="M60" i="1"/>
  <c r="N60" i="1"/>
  <c r="O60" i="1"/>
  <c r="P60" i="1"/>
  <c r="Q60" i="1"/>
  <c r="M62" i="1"/>
  <c r="N62" i="1"/>
  <c r="O62" i="1"/>
  <c r="P62" i="1"/>
  <c r="Q62" i="1"/>
  <c r="M63" i="1"/>
  <c r="N63" i="1"/>
  <c r="O63" i="1"/>
  <c r="P63" i="1"/>
  <c r="Q63" i="1"/>
  <c r="M64" i="1"/>
  <c r="N64" i="1"/>
  <c r="O64" i="1"/>
  <c r="P64" i="1"/>
  <c r="Q64" i="1"/>
  <c r="M65" i="1"/>
  <c r="N65" i="1"/>
  <c r="O65" i="1"/>
  <c r="P65" i="1"/>
  <c r="Q65" i="1"/>
  <c r="M66" i="1"/>
  <c r="N66" i="1"/>
  <c r="O66" i="1"/>
  <c r="P66" i="1"/>
  <c r="Q66" i="1"/>
  <c r="M68" i="1"/>
  <c r="N68" i="1"/>
  <c r="O68" i="1"/>
  <c r="P68" i="1"/>
  <c r="Q68" i="1"/>
  <c r="M69" i="1"/>
  <c r="N69" i="1"/>
  <c r="O69" i="1"/>
  <c r="P69" i="1"/>
  <c r="Q69" i="1"/>
  <c r="M70" i="1"/>
  <c r="N70" i="1"/>
  <c r="O70" i="1"/>
  <c r="P70" i="1"/>
  <c r="Q70" i="1"/>
  <c r="M71" i="1"/>
  <c r="N71" i="1"/>
  <c r="O71" i="1"/>
  <c r="P71" i="1"/>
  <c r="Q71" i="1"/>
  <c r="M72" i="1"/>
  <c r="N72" i="1"/>
  <c r="O72" i="1"/>
  <c r="P72" i="1"/>
  <c r="Q72" i="1"/>
  <c r="M73" i="1"/>
  <c r="N73" i="1"/>
  <c r="O73" i="1"/>
  <c r="P73" i="1"/>
  <c r="Q73" i="1"/>
  <c r="M74" i="1"/>
  <c r="N74" i="1"/>
  <c r="O74" i="1"/>
  <c r="P74" i="1"/>
  <c r="Q74" i="1"/>
  <c r="M75" i="1"/>
  <c r="N75" i="1"/>
  <c r="O75" i="1"/>
  <c r="P75" i="1"/>
  <c r="Q75" i="1"/>
  <c r="M76" i="1"/>
  <c r="N76" i="1"/>
  <c r="O76" i="1"/>
  <c r="P76" i="1"/>
  <c r="Q76" i="1"/>
  <c r="M77" i="1"/>
  <c r="N77" i="1"/>
  <c r="O77" i="1"/>
  <c r="P77" i="1"/>
  <c r="Q77" i="1"/>
  <c r="M79" i="1"/>
  <c r="N79" i="1"/>
  <c r="O79" i="1"/>
  <c r="P79" i="1"/>
  <c r="Q79" i="1"/>
  <c r="M80" i="1"/>
  <c r="N80" i="1"/>
  <c r="O80" i="1"/>
  <c r="P80" i="1"/>
  <c r="Q80" i="1"/>
  <c r="M81" i="1"/>
  <c r="N81" i="1"/>
  <c r="O81" i="1"/>
  <c r="P81" i="1"/>
  <c r="Q81" i="1"/>
  <c r="M82" i="1"/>
  <c r="N82" i="1"/>
  <c r="O82" i="1"/>
  <c r="P82" i="1"/>
  <c r="Q82" i="1"/>
  <c r="M83" i="1"/>
  <c r="N83" i="1"/>
  <c r="O83" i="1"/>
  <c r="P83" i="1"/>
  <c r="Q83" i="1"/>
  <c r="M84" i="1"/>
  <c r="N84" i="1"/>
  <c r="O84" i="1"/>
  <c r="P84" i="1"/>
  <c r="Q84" i="1"/>
  <c r="M85" i="1"/>
  <c r="N85" i="1"/>
  <c r="O85" i="1"/>
  <c r="P85" i="1"/>
  <c r="Q85" i="1"/>
  <c r="M86" i="1"/>
  <c r="N86" i="1"/>
  <c r="O86" i="1"/>
  <c r="P86" i="1"/>
  <c r="Q86" i="1"/>
  <c r="M87" i="1"/>
  <c r="N87" i="1"/>
  <c r="O87" i="1"/>
  <c r="P87" i="1"/>
  <c r="Q87" i="1"/>
  <c r="M88" i="1"/>
  <c r="N88" i="1"/>
  <c r="O88" i="1"/>
  <c r="P88" i="1"/>
  <c r="Q88" i="1"/>
  <c r="M90" i="1"/>
  <c r="N90" i="1"/>
  <c r="O90" i="1"/>
  <c r="P90" i="1"/>
  <c r="Q90" i="1"/>
  <c r="M91" i="1"/>
  <c r="N91" i="1"/>
  <c r="O91" i="1"/>
  <c r="P91" i="1"/>
  <c r="Q91" i="1"/>
  <c r="M93" i="1"/>
  <c r="N93" i="1"/>
  <c r="O93" i="1"/>
  <c r="P93" i="1"/>
  <c r="Q93" i="1"/>
  <c r="N94" i="1"/>
  <c r="O94" i="1"/>
  <c r="P94" i="1"/>
  <c r="Q94" i="1"/>
  <c r="M95" i="1"/>
  <c r="N95" i="1"/>
  <c r="O95" i="1"/>
  <c r="P95" i="1"/>
  <c r="Q95" i="1"/>
  <c r="M96" i="1"/>
  <c r="N96" i="1"/>
  <c r="O96" i="1"/>
  <c r="P96" i="1"/>
  <c r="Q96" i="1"/>
  <c r="M97" i="1"/>
  <c r="N97" i="1"/>
  <c r="O97" i="1"/>
  <c r="P97" i="1"/>
  <c r="Q97" i="1"/>
  <c r="M98" i="1"/>
  <c r="N98" i="1"/>
  <c r="O98" i="1"/>
  <c r="P98" i="1"/>
  <c r="Q98" i="1"/>
  <c r="M99" i="1"/>
  <c r="N99" i="1"/>
  <c r="O99" i="1"/>
  <c r="P99" i="1"/>
  <c r="Q99" i="1"/>
  <c r="M101" i="1"/>
  <c r="N101" i="1"/>
  <c r="O101" i="1"/>
  <c r="P101" i="1"/>
  <c r="Q101" i="1"/>
  <c r="M102" i="1"/>
  <c r="N102" i="1"/>
  <c r="O102" i="1"/>
  <c r="P102" i="1"/>
  <c r="Q102" i="1"/>
  <c r="M103" i="1"/>
  <c r="N103" i="1"/>
  <c r="O103" i="1"/>
  <c r="P103" i="1"/>
  <c r="Q103" i="1"/>
  <c r="M104" i="1"/>
  <c r="N104" i="1"/>
  <c r="O104" i="1"/>
  <c r="P104" i="1"/>
  <c r="Q104" i="1"/>
  <c r="M105" i="1"/>
  <c r="N105" i="1"/>
  <c r="O105" i="1"/>
  <c r="P105" i="1"/>
  <c r="Q105" i="1"/>
  <c r="M106" i="1"/>
  <c r="N106" i="1"/>
  <c r="O106" i="1"/>
  <c r="P106" i="1"/>
  <c r="Q106" i="1"/>
  <c r="M107" i="1"/>
  <c r="N107" i="1"/>
  <c r="O107" i="1"/>
  <c r="P107" i="1"/>
  <c r="Q107" i="1"/>
  <c r="M108" i="1"/>
  <c r="N108" i="1"/>
  <c r="O108" i="1"/>
  <c r="P108" i="1"/>
  <c r="Q108" i="1"/>
  <c r="M109" i="1"/>
  <c r="N109" i="1"/>
  <c r="O109" i="1"/>
  <c r="P109" i="1"/>
  <c r="Q109" i="1"/>
  <c r="M110" i="1"/>
  <c r="N110" i="1"/>
  <c r="O110" i="1"/>
  <c r="P110" i="1"/>
  <c r="Q110" i="1"/>
  <c r="M112" i="1"/>
  <c r="N112" i="1"/>
  <c r="O112" i="1"/>
  <c r="P112" i="1"/>
  <c r="Q112" i="1"/>
  <c r="M113" i="1"/>
  <c r="N113" i="1"/>
  <c r="O113" i="1"/>
  <c r="P113" i="1"/>
  <c r="Q113" i="1"/>
  <c r="M114" i="1"/>
  <c r="N114" i="1"/>
  <c r="O114" i="1"/>
  <c r="P114" i="1"/>
  <c r="Q114" i="1"/>
  <c r="M115" i="1"/>
  <c r="N115" i="1"/>
  <c r="O115" i="1"/>
  <c r="P115" i="1"/>
  <c r="Q115" i="1"/>
  <c r="M116" i="1"/>
  <c r="N116" i="1"/>
  <c r="O116" i="1"/>
  <c r="P116" i="1"/>
  <c r="Q116" i="1"/>
  <c r="M117" i="1"/>
  <c r="N117" i="1"/>
  <c r="O117" i="1"/>
  <c r="P117" i="1"/>
  <c r="Q117" i="1"/>
  <c r="M118" i="1"/>
  <c r="N118" i="1"/>
  <c r="O118" i="1"/>
  <c r="P118" i="1"/>
  <c r="Q118" i="1"/>
  <c r="M119" i="1"/>
  <c r="N119" i="1"/>
  <c r="O119" i="1"/>
  <c r="P119" i="1"/>
  <c r="Q119" i="1"/>
  <c r="M120" i="1"/>
  <c r="N120" i="1"/>
  <c r="O120" i="1"/>
  <c r="P120" i="1"/>
  <c r="Q120" i="1"/>
  <c r="M121" i="1"/>
  <c r="N121" i="1"/>
  <c r="O121" i="1"/>
  <c r="P121" i="1"/>
  <c r="Q121" i="1"/>
  <c r="M123" i="1"/>
  <c r="N123" i="1"/>
  <c r="O123" i="1"/>
  <c r="P123" i="1"/>
  <c r="Q123" i="1"/>
  <c r="M124" i="1"/>
  <c r="N124" i="1"/>
  <c r="O124" i="1"/>
  <c r="P124" i="1"/>
  <c r="Q124" i="1"/>
  <c r="M125" i="1"/>
  <c r="N125" i="1"/>
  <c r="O125" i="1"/>
  <c r="P125" i="1"/>
  <c r="Q125" i="1"/>
  <c r="M126" i="1"/>
  <c r="N126" i="1"/>
  <c r="O126" i="1"/>
  <c r="P126" i="1"/>
  <c r="Q126" i="1"/>
  <c r="M127" i="1"/>
  <c r="N127" i="1"/>
  <c r="O127" i="1"/>
  <c r="P127" i="1"/>
  <c r="Q127" i="1"/>
  <c r="M128" i="1"/>
  <c r="N128" i="1"/>
  <c r="O128" i="1"/>
  <c r="P128" i="1"/>
  <c r="Q128" i="1"/>
  <c r="M129" i="1"/>
  <c r="N129" i="1"/>
  <c r="O129" i="1"/>
  <c r="P129" i="1"/>
  <c r="Q129" i="1"/>
  <c r="M130" i="1"/>
  <c r="N130" i="1"/>
  <c r="O130" i="1"/>
  <c r="P130" i="1"/>
  <c r="Q130" i="1"/>
  <c r="M131" i="1"/>
  <c r="N131" i="1"/>
  <c r="O131" i="1"/>
  <c r="P131" i="1"/>
  <c r="Q131" i="1"/>
  <c r="M132" i="1"/>
  <c r="N132" i="1"/>
  <c r="O132" i="1"/>
  <c r="P132" i="1"/>
  <c r="Q132" i="1"/>
  <c r="M17" i="1"/>
  <c r="N17" i="1"/>
  <c r="O17" i="1"/>
  <c r="P17" i="1"/>
  <c r="Q17" i="1"/>
  <c r="M18" i="1"/>
  <c r="N18" i="1"/>
  <c r="O18" i="1"/>
  <c r="P18" i="1"/>
  <c r="Q18" i="1"/>
  <c r="M19" i="1"/>
  <c r="N19" i="1"/>
  <c r="O19" i="1"/>
  <c r="P19" i="1"/>
  <c r="Q19" i="1"/>
  <c r="M20" i="1"/>
  <c r="N20" i="1"/>
  <c r="O20" i="1"/>
  <c r="P20" i="1"/>
  <c r="Q20" i="1"/>
  <c r="M21" i="1"/>
  <c r="N21" i="1"/>
  <c r="O21" i="1"/>
  <c r="P21" i="1"/>
  <c r="Q21" i="1"/>
  <c r="M22" i="1"/>
  <c r="N22" i="1"/>
  <c r="O22" i="1"/>
  <c r="P22" i="1"/>
  <c r="Q22" i="1"/>
  <c r="Q23" i="1"/>
  <c r="M24" i="1"/>
  <c r="N24" i="1"/>
  <c r="O24" i="1"/>
  <c r="P24" i="1"/>
  <c r="Q24" i="1"/>
  <c r="M25" i="1"/>
  <c r="N25" i="1"/>
  <c r="O25" i="1"/>
  <c r="P25" i="1"/>
  <c r="Q25" i="1"/>
  <c r="M26" i="1"/>
  <c r="N26" i="1"/>
  <c r="O26" i="1"/>
  <c r="P26" i="1"/>
  <c r="Q26" i="1"/>
  <c r="M28" i="1"/>
  <c r="N28" i="1"/>
  <c r="O28" i="1"/>
  <c r="P28" i="1"/>
  <c r="Q28" i="1"/>
  <c r="M29" i="1"/>
  <c r="N29" i="1"/>
  <c r="O29" i="1"/>
  <c r="P29" i="1"/>
  <c r="Q29" i="1"/>
  <c r="M30" i="1"/>
  <c r="N30" i="1"/>
  <c r="O30" i="1"/>
  <c r="P30" i="1"/>
  <c r="Q30" i="1"/>
  <c r="M31" i="1"/>
  <c r="N31" i="1"/>
  <c r="O31" i="1"/>
  <c r="P31" i="1"/>
  <c r="Q31" i="1"/>
  <c r="M32" i="1"/>
  <c r="N32" i="1"/>
  <c r="O32" i="1"/>
  <c r="P32" i="1"/>
  <c r="Q32" i="1"/>
  <c r="M33" i="1"/>
  <c r="N33" i="1"/>
  <c r="O33" i="1"/>
  <c r="P33" i="1"/>
  <c r="Q33" i="1"/>
  <c r="M34" i="1"/>
  <c r="N34" i="1"/>
  <c r="O34" i="1"/>
  <c r="P34" i="1"/>
  <c r="Q34" i="1"/>
  <c r="M35" i="1"/>
  <c r="N35" i="1"/>
  <c r="O35" i="1"/>
  <c r="P35" i="1"/>
  <c r="Q35" i="1"/>
  <c r="M36" i="1"/>
  <c r="N36" i="1"/>
  <c r="O36" i="1"/>
  <c r="P36" i="1"/>
  <c r="Q36" i="1"/>
  <c r="M37" i="1"/>
  <c r="N37" i="1"/>
  <c r="O37" i="1"/>
  <c r="P37" i="1"/>
  <c r="Q37" i="1"/>
  <c r="Q15" i="1"/>
  <c r="P15" i="1"/>
  <c r="O15" i="1"/>
  <c r="N15" i="1"/>
  <c r="R15" i="1" l="1"/>
  <c r="R47" i="1" l="1"/>
  <c r="R69" i="1"/>
  <c r="R51" i="1"/>
  <c r="R66" i="1" l="1"/>
  <c r="R37" i="1" l="1"/>
  <c r="R36" i="1"/>
  <c r="R35" i="1"/>
  <c r="R34" i="1"/>
  <c r="R33" i="1"/>
  <c r="Y33" i="1" s="1"/>
  <c r="R32" i="1"/>
  <c r="R31" i="1"/>
  <c r="R30" i="1"/>
  <c r="R29" i="1"/>
  <c r="R28" i="1"/>
  <c r="R26" i="1"/>
  <c r="R25" i="1"/>
  <c r="R24" i="1"/>
  <c r="R23" i="1"/>
  <c r="R22" i="1"/>
  <c r="R21" i="1"/>
  <c r="R20" i="1"/>
  <c r="R19" i="1"/>
  <c r="R18" i="1"/>
  <c r="R17" i="1"/>
  <c r="R132" i="1"/>
  <c r="R131" i="1"/>
  <c r="R130" i="1"/>
  <c r="R129" i="1"/>
  <c r="R128" i="1"/>
  <c r="R127" i="1"/>
  <c r="R126" i="1"/>
  <c r="R125" i="1"/>
  <c r="R124" i="1"/>
  <c r="R123" i="1"/>
  <c r="R121" i="1"/>
  <c r="R120" i="1"/>
  <c r="R119" i="1"/>
  <c r="R118" i="1"/>
  <c r="R117" i="1"/>
  <c r="R116" i="1"/>
  <c r="R115" i="1"/>
  <c r="R114" i="1"/>
  <c r="R113" i="1"/>
  <c r="R112" i="1"/>
  <c r="R110" i="1"/>
  <c r="R109" i="1"/>
  <c r="R108" i="1"/>
  <c r="R107" i="1"/>
  <c r="R106" i="1"/>
  <c r="R105" i="1"/>
  <c r="R104" i="1"/>
  <c r="R103" i="1"/>
  <c r="R102" i="1"/>
  <c r="R101" i="1"/>
  <c r="R99" i="1"/>
  <c r="R98" i="1"/>
  <c r="R97" i="1"/>
  <c r="R96" i="1"/>
  <c r="R95" i="1"/>
  <c r="R94" i="1"/>
  <c r="R93" i="1"/>
  <c r="R92" i="1"/>
  <c r="R91" i="1"/>
  <c r="R90" i="1"/>
  <c r="R88" i="1"/>
  <c r="R87" i="1"/>
  <c r="R86" i="1"/>
  <c r="R85" i="1"/>
  <c r="R84" i="1"/>
  <c r="R83" i="1"/>
  <c r="R82" i="1"/>
  <c r="R81" i="1"/>
  <c r="R80" i="1"/>
  <c r="R79" i="1"/>
  <c r="R77" i="1"/>
  <c r="R76" i="1"/>
  <c r="R75" i="1"/>
  <c r="R74" i="1"/>
  <c r="R73" i="1"/>
  <c r="R72" i="1"/>
  <c r="R71" i="1"/>
  <c r="R70" i="1"/>
  <c r="R68" i="1"/>
  <c r="R65" i="1"/>
  <c r="R64" i="1"/>
  <c r="R63" i="1"/>
  <c r="R62" i="1"/>
  <c r="R61" i="1"/>
  <c r="R60" i="1"/>
  <c r="R59" i="1"/>
  <c r="R58" i="1"/>
  <c r="R57" i="1"/>
  <c r="R55" i="1"/>
  <c r="R54" i="1"/>
  <c r="R53" i="1"/>
  <c r="R52" i="1"/>
  <c r="R50" i="1"/>
  <c r="R49" i="1"/>
  <c r="R48" i="1"/>
  <c r="R45" i="1"/>
  <c r="R44" i="1"/>
  <c r="R43" i="1"/>
  <c r="R42" i="1"/>
  <c r="R41" i="1"/>
  <c r="R40" i="1"/>
  <c r="R39" i="1"/>
  <c r="R38" i="1"/>
  <c r="R27" i="1"/>
  <c r="R16" i="1"/>
  <c r="R122" i="1"/>
  <c r="R111" i="1"/>
  <c r="R100" i="1"/>
  <c r="R89" i="1"/>
  <c r="R78" i="1"/>
  <c r="R67" i="1"/>
  <c r="R56" i="1"/>
  <c r="R46" i="1"/>
</calcChain>
</file>

<file path=xl/sharedStrings.xml><?xml version="1.0" encoding="utf-8"?>
<sst xmlns="http://schemas.openxmlformats.org/spreadsheetml/2006/main" count="155" uniqueCount="152">
  <si>
    <t>Population</t>
  </si>
  <si>
    <t>GENERAL INFORMATION</t>
  </si>
  <si>
    <t>INCIDENCE</t>
  </si>
  <si>
    <t>Annual incidence</t>
  </si>
  <si>
    <t>Number of weeks with reported cases per year</t>
  </si>
  <si>
    <t>Number of reported cholera cases</t>
  </si>
  <si>
    <t>INTERPRETATION</t>
  </si>
  <si>
    <t>HIGH</t>
  </si>
  <si>
    <t>MEDIUM</t>
  </si>
  <si>
    <t>LOW</t>
  </si>
  <si>
    <t>PRIORITY LEVEL</t>
  </si>
  <si>
    <t>PERSISTENCE OF CHOLERA</t>
  </si>
  <si>
    <t xml:space="preserve">2. Complete the cells in light blue with the number of weeks per year with reported cases (persistency of cholera). The cells in dark blue automatically calculate the proportion (%) of weeks with reported cases over the period. </t>
  </si>
  <si>
    <t>INSTRUCTIONS</t>
  </si>
  <si>
    <t xml:space="preserve"> Tool for identification of cholera hotspots</t>
  </si>
  <si>
    <t>Cut-off incidence (100.000 hab)</t>
  </si>
  <si>
    <t>Cut-off persistence (%)</t>
  </si>
  <si>
    <t>NOTE: These cut-offs should be determined by the country based on the objectives of the NCPs, capacities and resources available</t>
  </si>
  <si>
    <t>2. Adjust the scale of axis if necessary</t>
  </si>
  <si>
    <t>3. The districts will be categorised based on their risk (see table below)</t>
  </si>
  <si>
    <t>District 1</t>
  </si>
  <si>
    <t>District 2</t>
  </si>
  <si>
    <t>District 4</t>
  </si>
  <si>
    <t>District 5</t>
  </si>
  <si>
    <t>District 6</t>
  </si>
  <si>
    <t>District 8</t>
  </si>
  <si>
    <t>District 9</t>
  </si>
  <si>
    <t>District 11</t>
  </si>
  <si>
    <t>District 12</t>
  </si>
  <si>
    <t>District 13</t>
  </si>
  <si>
    <t>District 14</t>
  </si>
  <si>
    <t>District 15</t>
  </si>
  <si>
    <t>District 16</t>
  </si>
  <si>
    <t>District 17</t>
  </si>
  <si>
    <t>District 18</t>
  </si>
  <si>
    <t>District 19</t>
  </si>
  <si>
    <t>District 21</t>
  </si>
  <si>
    <t>District 23</t>
  </si>
  <si>
    <t>District 25</t>
  </si>
  <si>
    <t>District 27</t>
  </si>
  <si>
    <t>District 29</t>
  </si>
  <si>
    <t>District 30</t>
  </si>
  <si>
    <t>District 31</t>
  </si>
  <si>
    <t>District 32</t>
  </si>
  <si>
    <t>District 33</t>
  </si>
  <si>
    <t>District 36</t>
  </si>
  <si>
    <t>District 38</t>
  </si>
  <si>
    <t>District 40</t>
  </si>
  <si>
    <t>District 42</t>
  </si>
  <si>
    <t>District 44</t>
  </si>
  <si>
    <t>District 45</t>
  </si>
  <si>
    <t>District 46</t>
  </si>
  <si>
    <t>District 47</t>
  </si>
  <si>
    <t>District 48</t>
  </si>
  <si>
    <t>District 49</t>
  </si>
  <si>
    <t>District 50</t>
  </si>
  <si>
    <t>District 51</t>
  </si>
  <si>
    <t>District 52</t>
  </si>
  <si>
    <t>District 53</t>
  </si>
  <si>
    <t>District 54</t>
  </si>
  <si>
    <t>District 56</t>
  </si>
  <si>
    <t>District 60</t>
  </si>
  <si>
    <t>District 61</t>
  </si>
  <si>
    <t>District 62</t>
  </si>
  <si>
    <t>District 63</t>
  </si>
  <si>
    <t>District 64</t>
  </si>
  <si>
    <t>District 66</t>
  </si>
  <si>
    <t>District 67</t>
  </si>
  <si>
    <t>District 68</t>
  </si>
  <si>
    <t>District 69</t>
  </si>
  <si>
    <t>District 70</t>
  </si>
  <si>
    <t>District 71</t>
  </si>
  <si>
    <t>District 72</t>
  </si>
  <si>
    <t>District 74</t>
  </si>
  <si>
    <t>District 76</t>
  </si>
  <si>
    <t>District 77</t>
  </si>
  <si>
    <t>District 78</t>
  </si>
  <si>
    <t>District 80</t>
  </si>
  <si>
    <t>District 81</t>
  </si>
  <si>
    <t>District 82</t>
  </si>
  <si>
    <t>District 83</t>
  </si>
  <si>
    <t>District 84</t>
  </si>
  <si>
    <t>District 85</t>
  </si>
  <si>
    <t>District 86</t>
  </si>
  <si>
    <t>District 89</t>
  </si>
  <si>
    <t>District 92</t>
  </si>
  <si>
    <t>District 94</t>
  </si>
  <si>
    <t>District 95</t>
  </si>
  <si>
    <t>District 96</t>
  </si>
  <si>
    <t>District 97</t>
  </si>
  <si>
    <t>District 99</t>
  </si>
  <si>
    <t>District 101</t>
  </si>
  <si>
    <t>District 102</t>
  </si>
  <si>
    <t>District 105</t>
  </si>
  <si>
    <t>District 107</t>
  </si>
  <si>
    <t>District 108</t>
  </si>
  <si>
    <t>District 112</t>
  </si>
  <si>
    <t>District 113</t>
  </si>
  <si>
    <t>District 114</t>
  </si>
  <si>
    <t>District 117</t>
  </si>
  <si>
    <t>District 118</t>
  </si>
  <si>
    <t xml:space="preserve">4. From the DATA Sheet, filter and sort the districts using the PRIORITY LEVEL generated based on the cut-offs for incidence and persistance </t>
  </si>
  <si>
    <t xml:space="preserve">1. Fill data into the cells in light blue (population and number of cholera cases by district and by year). The cells in dark blue automatically calculate the annual incidence by district and by year and the mean annual incidence for the period. Incidence is expressed per 100.000 </t>
  </si>
  <si>
    <t>3. The two-axes graph combining incidence and persistency will be automatically generated (SEE GRAPH TAB) . Ensure that all data including all districts are selected to create the graph</t>
  </si>
  <si>
    <t>1. Once the graph is generated, fill the cut-offs for incidence and pesistence in cells below in ligh blue.</t>
  </si>
  <si>
    <t>2015 - 2019</t>
  </si>
  <si>
    <t>Proportion (%) of weeks with reported cases (5 year period=260 weeks)</t>
  </si>
  <si>
    <t>Mean annual incidence (5 years)</t>
  </si>
  <si>
    <t>District 3</t>
  </si>
  <si>
    <t>District 7</t>
  </si>
  <si>
    <t>District 10</t>
  </si>
  <si>
    <t>District 20</t>
  </si>
  <si>
    <t>District 22</t>
  </si>
  <si>
    <t>District 26</t>
  </si>
  <si>
    <t>District 28</t>
  </si>
  <si>
    <t>District 34</t>
  </si>
  <si>
    <t>District 35</t>
  </si>
  <si>
    <t>District 37</t>
  </si>
  <si>
    <t>District 39</t>
  </si>
  <si>
    <t>District 41</t>
  </si>
  <si>
    <t>District 43</t>
  </si>
  <si>
    <t>District 55</t>
  </si>
  <si>
    <t>District 57</t>
  </si>
  <si>
    <t>District 58</t>
  </si>
  <si>
    <t>District 59</t>
  </si>
  <si>
    <t>District 65</t>
  </si>
  <si>
    <t>District 73</t>
  </si>
  <si>
    <t>District 75</t>
  </si>
  <si>
    <t>District 79</t>
  </si>
  <si>
    <t>District 87</t>
  </si>
  <si>
    <t>District 88</t>
  </si>
  <si>
    <t>District 90</t>
  </si>
  <si>
    <t>District 91</t>
  </si>
  <si>
    <t>District 93</t>
  </si>
  <si>
    <t>District 98</t>
  </si>
  <si>
    <t>District 100</t>
  </si>
  <si>
    <t>District 103</t>
  </si>
  <si>
    <t>District 104</t>
  </si>
  <si>
    <t>District 106</t>
  </si>
  <si>
    <t>District 109</t>
  </si>
  <si>
    <t>District 110</t>
  </si>
  <si>
    <t>District 111</t>
  </si>
  <si>
    <t>District 115</t>
  </si>
  <si>
    <t>District 116</t>
  </si>
  <si>
    <t>Before you start using this tool, dowload and save the file in your computer.</t>
  </si>
  <si>
    <t xml:space="preserve">Districts located in the upper right area of the graph are districts with high incidence and high persistence of cholera  </t>
  </si>
  <si>
    <t xml:space="preserve">Districts located in the upper left and lower right areas of the graph are districts with high incidence and  low persistence AND district with low incidence and high persistence of cholera  </t>
  </si>
  <si>
    <t>Districts located in the lower left area of the graph are districts with low incidence and low persistence of cholera</t>
  </si>
  <si>
    <t xml:space="preserve">NOTE: Columns were created from 2015 to 2019 to cover recommended 5 year time period, please add additional columns if necessary or remove any columns not used. Ensure that the new cells contain the appropriate fomula. </t>
  </si>
  <si>
    <t xml:space="preserve">
</t>
  </si>
  <si>
    <t>DISTRICT</t>
  </si>
  <si>
    <t>District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</si>
</sst>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_ ;\-0\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8"/>
      <name val="Calibri"/>
      <family val="2"/>
      <scheme val="minor"/>
    </font>
    <font>
      <b/>
      <sz val="20"/>
      <color theme="4" tint="0.39997558519241921"/>
      <name val="Calibri"/>
      <family val="2"/>
      <scheme val="minor"/>
    </font>
    <font>
      <b/>
      <sz val="16"/>
      <color theme="4" tint="0.39997558519241921"/>
      <name val="Calibri"/>
      <family val="2"/>
      <scheme val="minor"/>
    </font>
    <font>
      <b/>
      <sz val="12"/>
      <color theme="1"/>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rgb="FFFF0000"/>
        <bgColor indexed="64"/>
      </patternFill>
    </fill>
    <fill>
      <patternFill patternType="solid">
        <fgColor theme="0" tint="-0.24994659260841701"/>
        <bgColor indexed="64"/>
      </patternFill>
    </fill>
    <fill>
      <patternFill patternType="solid">
        <fgColor theme="0"/>
        <bgColor indexed="64"/>
      </patternFill>
    </fill>
    <fill>
      <patternFill patternType="solid">
        <fgColor theme="7"/>
        <bgColor indexed="64"/>
      </patternFill>
    </fill>
    <fill>
      <patternFill patternType="solid">
        <fgColor rgb="FFFFFF7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0.14999847407452621"/>
        <bgColor indexed="64"/>
      </patternFill>
    </fill>
  </fills>
  <borders count="30">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0" fillId="0" borderId="0" xfId="0" applyAlignment="1">
      <alignment vertical="center"/>
    </xf>
    <xf numFmtId="0" fontId="0" fillId="5" borderId="0" xfId="0" applyFill="1"/>
    <xf numFmtId="0" fontId="3" fillId="5" borderId="0" xfId="0" applyFont="1" applyFill="1"/>
    <xf numFmtId="0" fontId="2" fillId="3" borderId="7" xfId="0" applyFont="1" applyFill="1" applyBorder="1"/>
    <xf numFmtId="0" fontId="2" fillId="6" borderId="7" xfId="0" applyFont="1" applyFill="1" applyBorder="1"/>
    <xf numFmtId="0" fontId="2" fillId="7" borderId="8" xfId="0" applyFont="1" applyFill="1" applyBorder="1"/>
    <xf numFmtId="165" fontId="0" fillId="5" borderId="0" xfId="1" applyNumberFormat="1" applyFont="1" applyFill="1" applyAlignment="1">
      <alignment horizontal="center"/>
    </xf>
    <xf numFmtId="165" fontId="0" fillId="0" borderId="0" xfId="1" applyNumberFormat="1" applyFont="1" applyAlignment="1">
      <alignment horizontal="center"/>
    </xf>
    <xf numFmtId="0" fontId="0" fillId="0" borderId="0" xfId="0" applyFill="1" applyBorder="1" applyAlignment="1">
      <alignment horizontal="center"/>
    </xf>
    <xf numFmtId="0" fontId="0" fillId="2" borderId="12" xfId="0" applyFill="1" applyBorder="1" applyAlignment="1">
      <alignment horizontal="center"/>
    </xf>
    <xf numFmtId="166" fontId="0" fillId="2" borderId="12" xfId="0" applyNumberFormat="1" applyFill="1" applyBorder="1"/>
    <xf numFmtId="166" fontId="0" fillId="2" borderId="19" xfId="2" applyNumberFormat="1" applyFont="1" applyFill="1" applyBorder="1"/>
    <xf numFmtId="0" fontId="2" fillId="6" borderId="10" xfId="0"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2" xfId="0" applyFont="1" applyFill="1" applyBorder="1" applyAlignment="1">
      <alignment horizontal="center" vertical="center"/>
    </xf>
    <xf numFmtId="167" fontId="2" fillId="6" borderId="10" xfId="1" applyNumberFormat="1" applyFont="1" applyFill="1" applyBorder="1" applyAlignment="1">
      <alignment horizontal="center" vertical="center" wrapText="1"/>
    </xf>
    <xf numFmtId="0" fontId="5" fillId="5" borderId="13" xfId="0" applyFont="1" applyFill="1" applyBorder="1"/>
    <xf numFmtId="0" fontId="0" fillId="5" borderId="14" xfId="0" applyFill="1" applyBorder="1"/>
    <xf numFmtId="0" fontId="0" fillId="5" borderId="15" xfId="0" applyFill="1" applyBorder="1"/>
    <xf numFmtId="3" fontId="2" fillId="10" borderId="10" xfId="0" applyNumberFormat="1" applyFont="1" applyFill="1" applyBorder="1" applyAlignment="1">
      <alignment horizontal="center" vertical="center"/>
    </xf>
    <xf numFmtId="0" fontId="6" fillId="5" borderId="13" xfId="0" applyFont="1" applyFill="1" applyBorder="1"/>
    <xf numFmtId="0" fontId="5" fillId="5" borderId="14" xfId="0" applyFont="1" applyFill="1" applyBorder="1"/>
    <xf numFmtId="0" fontId="2" fillId="6" borderId="11" xfId="0" applyFont="1" applyFill="1" applyBorder="1" applyAlignment="1">
      <alignment horizontal="center" vertical="center" wrapText="1"/>
    </xf>
    <xf numFmtId="0" fontId="7" fillId="5" borderId="7" xfId="0" applyFont="1" applyFill="1" applyBorder="1"/>
    <xf numFmtId="0" fontId="7" fillId="5" borderId="8" xfId="0" applyFont="1" applyFill="1" applyBorder="1"/>
    <xf numFmtId="0" fontId="7" fillId="5" borderId="0" xfId="0" applyFont="1" applyFill="1" applyBorder="1"/>
    <xf numFmtId="0" fontId="7" fillId="5" borderId="1" xfId="0" applyFont="1" applyFill="1" applyBorder="1"/>
    <xf numFmtId="0" fontId="7" fillId="5" borderId="2" xfId="0" applyFont="1" applyFill="1" applyBorder="1"/>
    <xf numFmtId="0" fontId="7" fillId="5" borderId="3" xfId="0" applyFont="1" applyFill="1" applyBorder="1"/>
    <xf numFmtId="3" fontId="0" fillId="9" borderId="12" xfId="1" applyNumberFormat="1" applyFont="1" applyFill="1" applyBorder="1" applyProtection="1">
      <protection locked="0"/>
    </xf>
    <xf numFmtId="3" fontId="0" fillId="9" borderId="9" xfId="1" applyNumberFormat="1" applyFont="1" applyFill="1" applyBorder="1" applyProtection="1">
      <protection locked="0"/>
    </xf>
    <xf numFmtId="3" fontId="0" fillId="9" borderId="12" xfId="1" applyNumberFormat="1" applyFont="1" applyFill="1" applyBorder="1" applyAlignment="1" applyProtection="1">
      <alignment horizontal="center"/>
      <protection locked="0"/>
    </xf>
    <xf numFmtId="3" fontId="0" fillId="9" borderId="9" xfId="1" applyNumberFormat="1" applyFont="1" applyFill="1" applyBorder="1" applyAlignment="1" applyProtection="1">
      <alignment horizontal="center"/>
      <protection locked="0"/>
    </xf>
    <xf numFmtId="0" fontId="2" fillId="13" borderId="11" xfId="0" applyFont="1" applyFill="1" applyBorder="1" applyAlignment="1">
      <alignment horizontal="center" vertical="center"/>
    </xf>
    <xf numFmtId="0" fontId="2" fillId="6" borderId="17" xfId="0" applyFont="1" applyFill="1" applyBorder="1" applyAlignment="1">
      <alignment vertical="center" wrapText="1"/>
    </xf>
    <xf numFmtId="0" fontId="2" fillId="6" borderId="18" xfId="0" applyFont="1" applyFill="1" applyBorder="1" applyAlignment="1">
      <alignment vertical="center" wrapText="1"/>
    </xf>
    <xf numFmtId="0" fontId="2" fillId="13" borderId="16" xfId="0" applyFont="1" applyFill="1" applyBorder="1" applyAlignment="1">
      <alignment vertical="center"/>
    </xf>
    <xf numFmtId="0" fontId="2" fillId="13" borderId="29" xfId="0" applyFont="1" applyFill="1" applyBorder="1" applyAlignment="1">
      <alignment vertical="center"/>
    </xf>
    <xf numFmtId="0" fontId="2" fillId="4" borderId="4" xfId="0" applyFont="1" applyFill="1" applyBorder="1" applyAlignment="1">
      <alignment horizontal="center"/>
    </xf>
    <xf numFmtId="0" fontId="0" fillId="8" borderId="12" xfId="0" applyFill="1" applyBorder="1"/>
    <xf numFmtId="0" fontId="0" fillId="8" borderId="9" xfId="0" applyFill="1" applyBorder="1"/>
    <xf numFmtId="0" fontId="2" fillId="12" borderId="4" xfId="0" applyFont="1" applyFill="1" applyBorder="1" applyAlignment="1">
      <alignment horizontal="center"/>
    </xf>
    <xf numFmtId="0" fontId="2" fillId="12" borderId="5" xfId="0" applyFont="1" applyFill="1" applyBorder="1" applyAlignment="1">
      <alignment horizontal="center"/>
    </xf>
    <xf numFmtId="0" fontId="2" fillId="12" borderId="6" xfId="0" applyFont="1" applyFill="1" applyBorder="1" applyAlignment="1">
      <alignment horizontal="center"/>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12" borderId="13" xfId="0" applyFont="1" applyFill="1" applyBorder="1" applyAlignment="1">
      <alignment horizontal="center"/>
    </xf>
    <xf numFmtId="0" fontId="2" fillId="12" borderId="14" xfId="0" applyFont="1" applyFill="1" applyBorder="1" applyAlignment="1">
      <alignment horizontal="center"/>
    </xf>
    <xf numFmtId="0" fontId="2" fillId="12" borderId="15" xfId="0" applyFont="1" applyFill="1" applyBorder="1" applyAlignment="1">
      <alignment horizontal="center"/>
    </xf>
    <xf numFmtId="0" fontId="2" fillId="6" borderId="6"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5" borderId="23" xfId="0" applyFont="1" applyFill="1" applyBorder="1" applyAlignment="1">
      <alignment horizontal="left"/>
    </xf>
    <xf numFmtId="0" fontId="2" fillId="5" borderId="24" xfId="0" applyFont="1" applyFill="1" applyBorder="1" applyAlignment="1">
      <alignment horizontal="left"/>
    </xf>
    <xf numFmtId="0" fontId="2" fillId="5" borderId="25" xfId="0" applyFont="1" applyFill="1" applyBorder="1" applyAlignment="1">
      <alignment horizontal="left"/>
    </xf>
    <xf numFmtId="0" fontId="2" fillId="5" borderId="26" xfId="0" applyFont="1" applyFill="1" applyBorder="1" applyAlignment="1">
      <alignment horizontal="left"/>
    </xf>
    <xf numFmtId="0" fontId="2" fillId="5" borderId="27" xfId="0" applyFont="1" applyFill="1" applyBorder="1" applyAlignment="1">
      <alignment horizontal="left"/>
    </xf>
    <xf numFmtId="0" fontId="2" fillId="5" borderId="28" xfId="0" applyFont="1" applyFill="1" applyBorder="1" applyAlignment="1">
      <alignment horizontal="left"/>
    </xf>
    <xf numFmtId="0" fontId="2" fillId="5" borderId="20" xfId="0" applyFont="1" applyFill="1" applyBorder="1" applyAlignment="1">
      <alignment horizontal="left"/>
    </xf>
    <xf numFmtId="0" fontId="2" fillId="5" borderId="21" xfId="0" applyFont="1" applyFill="1" applyBorder="1" applyAlignment="1">
      <alignment horizontal="left"/>
    </xf>
    <xf numFmtId="0" fontId="2" fillId="5" borderId="22" xfId="0" applyFont="1" applyFill="1" applyBorder="1" applyAlignment="1">
      <alignment horizontal="left"/>
    </xf>
    <xf numFmtId="0" fontId="7" fillId="5" borderId="7" xfId="0" applyFont="1" applyFill="1" applyBorder="1" applyAlignment="1">
      <alignment horizontal="left"/>
    </xf>
    <xf numFmtId="0" fontId="7" fillId="5" borderId="0" xfId="0" applyFont="1" applyFill="1" applyBorder="1" applyAlignment="1">
      <alignment horizontal="left"/>
    </xf>
    <xf numFmtId="0" fontId="7" fillId="5" borderId="1" xfId="0" applyFont="1" applyFill="1" applyBorder="1" applyAlignment="1">
      <alignment horizontal="left"/>
    </xf>
    <xf numFmtId="0" fontId="7" fillId="11" borderId="7" xfId="0" applyFont="1" applyFill="1" applyBorder="1" applyAlignment="1">
      <alignment horizontal="left"/>
    </xf>
    <xf numFmtId="0" fontId="7" fillId="11" borderId="0" xfId="0" applyFont="1" applyFill="1" applyBorder="1" applyAlignment="1">
      <alignment horizontal="left"/>
    </xf>
    <xf numFmtId="0" fontId="7" fillId="11" borderId="1" xfId="0" applyFont="1" applyFill="1" applyBorder="1" applyAlignment="1">
      <alignment horizontal="left"/>
    </xf>
    <xf numFmtId="0" fontId="7" fillId="5" borderId="8" xfId="0" applyFont="1" applyFill="1" applyBorder="1" applyAlignment="1">
      <alignment horizontal="left"/>
    </xf>
    <xf numFmtId="0" fontId="7" fillId="5" borderId="2" xfId="0" applyFont="1" applyFill="1" applyBorder="1" applyAlignment="1">
      <alignment horizontal="left"/>
    </xf>
    <xf numFmtId="0" fontId="7" fillId="5" borderId="3" xfId="0" applyFont="1" applyFill="1" applyBorder="1" applyAlignment="1">
      <alignment horizontal="left"/>
    </xf>
  </cellXfs>
  <cellStyles count="3">
    <cellStyle name="Comma" xfId="1" builtinId="3"/>
    <cellStyle name="Normal" xfId="0" builtinId="0"/>
    <cellStyle name="Percent" xfId="2" builtinId="5"/>
  </cellStyles>
  <dxfs count="2">
    <dxf>
      <font>
        <color theme="4" tint="0.59996337778862885"/>
      </font>
    </dxf>
    <dxf>
      <font>
        <color theme="4" tint="0.59996337778862885"/>
      </font>
    </dxf>
  </dxfs>
  <tableStyles count="0" defaultTableStyle="TableStyleMedium2" defaultPivotStyle="PivotStyleLight16"/>
  <colors>
    <mruColors>
      <color rgb="FFFF6600"/>
      <color rgb="FF009999"/>
      <color rgb="FFFFF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Districts</a:t>
            </a:r>
            <a:r>
              <a:rPr lang="en-US" b="1" baseline="0"/>
              <a:t> by </a:t>
            </a:r>
            <a:r>
              <a:rPr lang="en-US" b="1"/>
              <a:t>Incidence and Persistence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01945447511452"/>
          <c:y val="0.11522328041051137"/>
          <c:w val="0.85169664213448948"/>
          <c:h val="0.70085281864556592"/>
        </c:manualLayout>
      </c:layout>
      <c:scatterChart>
        <c:scatterStyle val="lineMarker"/>
        <c:varyColors val="0"/>
        <c:ser>
          <c:idx val="0"/>
          <c:order val="0"/>
          <c:tx>
            <c:v>Incidence and Stability</c:v>
          </c:tx>
          <c:spPr>
            <a:ln w="25400" cap="rnd">
              <a:noFill/>
              <a:round/>
            </a:ln>
            <a:effectLst/>
          </c:spPr>
          <c:marker>
            <c:symbol val="circle"/>
            <c:size val="5"/>
            <c:spPr>
              <a:solidFill>
                <a:schemeClr val="accent1"/>
              </a:solidFill>
              <a:ln w="9525">
                <a:solidFill>
                  <a:schemeClr val="accent1"/>
                </a:solidFill>
              </a:ln>
              <a:effectLst/>
            </c:spPr>
          </c:marker>
          <c:xVal>
            <c:numRef>
              <c:f>DATA!$X$15:$X$132</c:f>
              <c:numCache>
                <c:formatCode>#,##0.0</c:formatCode>
                <c:ptCount val="118"/>
                <c:pt idx="0">
                  <c:v>15.769230769230768</c:v>
                </c:pt>
                <c:pt idx="1">
                  <c:v>38.076923076923073</c:v>
                </c:pt>
                <c:pt idx="2">
                  <c:v>41.923076923076927</c:v>
                </c:pt>
                <c:pt idx="3">
                  <c:v>45</c:v>
                </c:pt>
                <c:pt idx="4">
                  <c:v>42.692307692307693</c:v>
                </c:pt>
                <c:pt idx="5">
                  <c:v>41.923076923076927</c:v>
                </c:pt>
                <c:pt idx="6">
                  <c:v>53.46153846153846</c:v>
                </c:pt>
                <c:pt idx="7">
                  <c:v>13.461538461538462</c:v>
                </c:pt>
                <c:pt idx="8">
                  <c:v>31.153846153846153</c:v>
                </c:pt>
                <c:pt idx="9">
                  <c:v>51.923076923076927</c:v>
                </c:pt>
                <c:pt idx="10">
                  <c:v>32.307692307692307</c:v>
                </c:pt>
                <c:pt idx="11">
                  <c:v>23.076923076923077</c:v>
                </c:pt>
                <c:pt idx="12">
                  <c:v>32.692307692307693</c:v>
                </c:pt>
                <c:pt idx="13">
                  <c:v>42.307692307692307</c:v>
                </c:pt>
                <c:pt idx="14">
                  <c:v>18.846153846153847</c:v>
                </c:pt>
                <c:pt idx="15">
                  <c:v>45.769230769230766</c:v>
                </c:pt>
                <c:pt idx="16">
                  <c:v>60</c:v>
                </c:pt>
                <c:pt idx="17">
                  <c:v>38.846153846153847</c:v>
                </c:pt>
                <c:pt idx="18">
                  <c:v>29.230769230769234</c:v>
                </c:pt>
                <c:pt idx="19">
                  <c:v>48.07692307692308</c:v>
                </c:pt>
                <c:pt idx="20">
                  <c:v>22.692307692307693</c:v>
                </c:pt>
                <c:pt idx="21">
                  <c:v>49.615384615384613</c:v>
                </c:pt>
                <c:pt idx="22">
                  <c:v>35.384615384615387</c:v>
                </c:pt>
                <c:pt idx="23">
                  <c:v>39.615384615384613</c:v>
                </c:pt>
                <c:pt idx="24">
                  <c:v>26.153846153846157</c:v>
                </c:pt>
                <c:pt idx="25">
                  <c:v>39.615384615384613</c:v>
                </c:pt>
                <c:pt idx="26">
                  <c:v>57.307692307692307</c:v>
                </c:pt>
                <c:pt idx="27">
                  <c:v>32.307692307692307</c:v>
                </c:pt>
                <c:pt idx="28">
                  <c:v>34.230769230769234</c:v>
                </c:pt>
                <c:pt idx="29">
                  <c:v>39.615384615384613</c:v>
                </c:pt>
                <c:pt idx="30">
                  <c:v>14.615384615384617</c:v>
                </c:pt>
                <c:pt idx="31">
                  <c:v>20.384615384615383</c:v>
                </c:pt>
                <c:pt idx="32">
                  <c:v>43.07692307692308</c:v>
                </c:pt>
                <c:pt idx="33">
                  <c:v>44.61538461538462</c:v>
                </c:pt>
                <c:pt idx="34">
                  <c:v>32.692307692307693</c:v>
                </c:pt>
                <c:pt idx="35">
                  <c:v>13.846153846153847</c:v>
                </c:pt>
                <c:pt idx="36">
                  <c:v>59.615384615384613</c:v>
                </c:pt>
                <c:pt idx="37">
                  <c:v>16.538461538461537</c:v>
                </c:pt>
                <c:pt idx="38">
                  <c:v>39.230769230769234</c:v>
                </c:pt>
                <c:pt idx="39">
                  <c:v>35.769230769230766</c:v>
                </c:pt>
                <c:pt idx="40">
                  <c:v>37.307692307692307</c:v>
                </c:pt>
                <c:pt idx="41">
                  <c:v>23.46153846153846</c:v>
                </c:pt>
                <c:pt idx="42">
                  <c:v>28.46153846153846</c:v>
                </c:pt>
                <c:pt idx="43">
                  <c:v>33.846153846153847</c:v>
                </c:pt>
                <c:pt idx="44">
                  <c:v>22.30769230769231</c:v>
                </c:pt>
                <c:pt idx="45">
                  <c:v>27.307692307692307</c:v>
                </c:pt>
                <c:pt idx="46">
                  <c:v>0</c:v>
                </c:pt>
                <c:pt idx="47">
                  <c:v>1.153846153846154</c:v>
                </c:pt>
                <c:pt idx="48">
                  <c:v>8.0769230769230766</c:v>
                </c:pt>
                <c:pt idx="49">
                  <c:v>0.76923076923076927</c:v>
                </c:pt>
                <c:pt idx="50">
                  <c:v>0.76923076923076927</c:v>
                </c:pt>
                <c:pt idx="51">
                  <c:v>24.615384615384617</c:v>
                </c:pt>
                <c:pt idx="52">
                  <c:v>18.076923076923077</c:v>
                </c:pt>
                <c:pt idx="53">
                  <c:v>41.923076923076927</c:v>
                </c:pt>
                <c:pt idx="54">
                  <c:v>43.07692307692308</c:v>
                </c:pt>
                <c:pt idx="55">
                  <c:v>40.769230769230766</c:v>
                </c:pt>
                <c:pt idx="56">
                  <c:v>41.153846153846153</c:v>
                </c:pt>
                <c:pt idx="57">
                  <c:v>56.153846153846153</c:v>
                </c:pt>
                <c:pt idx="58">
                  <c:v>41.923076923076927</c:v>
                </c:pt>
                <c:pt idx="59">
                  <c:v>43.846153846153847</c:v>
                </c:pt>
                <c:pt idx="60">
                  <c:v>38.461538461538467</c:v>
                </c:pt>
                <c:pt idx="61">
                  <c:v>41.153846153846153</c:v>
                </c:pt>
                <c:pt idx="62">
                  <c:v>30.384615384615383</c:v>
                </c:pt>
                <c:pt idx="63">
                  <c:v>13.461538461538462</c:v>
                </c:pt>
                <c:pt idx="64">
                  <c:v>41.153846153846153</c:v>
                </c:pt>
                <c:pt idx="65">
                  <c:v>40.384615384615387</c:v>
                </c:pt>
                <c:pt idx="66">
                  <c:v>38.461538461538467</c:v>
                </c:pt>
                <c:pt idx="67">
                  <c:v>37.692307692307693</c:v>
                </c:pt>
                <c:pt idx="68">
                  <c:v>25</c:v>
                </c:pt>
                <c:pt idx="69">
                  <c:v>38.461538461538467</c:v>
                </c:pt>
                <c:pt idx="70">
                  <c:v>41.923076923076927</c:v>
                </c:pt>
                <c:pt idx="71">
                  <c:v>43.46153846153846</c:v>
                </c:pt>
                <c:pt idx="72">
                  <c:v>43.07692307692308</c:v>
                </c:pt>
                <c:pt idx="73">
                  <c:v>0.38461538461538464</c:v>
                </c:pt>
                <c:pt idx="74">
                  <c:v>31.538461538461537</c:v>
                </c:pt>
                <c:pt idx="75">
                  <c:v>0.38461538461538464</c:v>
                </c:pt>
                <c:pt idx="76">
                  <c:v>5.384615384615385</c:v>
                </c:pt>
                <c:pt idx="77">
                  <c:v>0.38461538461538464</c:v>
                </c:pt>
                <c:pt idx="78">
                  <c:v>40.384615384615387</c:v>
                </c:pt>
                <c:pt idx="79">
                  <c:v>28.46153846153846</c:v>
                </c:pt>
                <c:pt idx="80">
                  <c:v>31.538461538461537</c:v>
                </c:pt>
                <c:pt idx="81">
                  <c:v>39.615384615384613</c:v>
                </c:pt>
                <c:pt idx="82">
                  <c:v>31.92307692307692</c:v>
                </c:pt>
                <c:pt idx="83">
                  <c:v>43.846153846153847</c:v>
                </c:pt>
                <c:pt idx="84">
                  <c:v>9.2307692307692317</c:v>
                </c:pt>
                <c:pt idx="85">
                  <c:v>48.07692307692308</c:v>
                </c:pt>
                <c:pt idx="86">
                  <c:v>34.615384615384613</c:v>
                </c:pt>
                <c:pt idx="87">
                  <c:v>33.846153846153847</c:v>
                </c:pt>
                <c:pt idx="88">
                  <c:v>30.384615384615383</c:v>
                </c:pt>
                <c:pt idx="89">
                  <c:v>6.5384615384615392</c:v>
                </c:pt>
                <c:pt idx="90">
                  <c:v>19.615384615384617</c:v>
                </c:pt>
                <c:pt idx="91">
                  <c:v>38.076923076923073</c:v>
                </c:pt>
                <c:pt idx="92">
                  <c:v>52.307692307692314</c:v>
                </c:pt>
                <c:pt idx="93">
                  <c:v>50.384615384615387</c:v>
                </c:pt>
                <c:pt idx="94">
                  <c:v>37.307692307692307</c:v>
                </c:pt>
                <c:pt idx="95">
                  <c:v>48.46153846153846</c:v>
                </c:pt>
                <c:pt idx="96">
                  <c:v>41.923076923076927</c:v>
                </c:pt>
                <c:pt idx="97">
                  <c:v>35.384615384615387</c:v>
                </c:pt>
                <c:pt idx="98">
                  <c:v>40</c:v>
                </c:pt>
                <c:pt idx="99">
                  <c:v>42.307692307692307</c:v>
                </c:pt>
                <c:pt idx="100">
                  <c:v>41.923076923076927</c:v>
                </c:pt>
                <c:pt idx="101">
                  <c:v>24.615384615384617</c:v>
                </c:pt>
                <c:pt idx="102">
                  <c:v>29.615384615384617</c:v>
                </c:pt>
                <c:pt idx="103">
                  <c:v>42.692307692307693</c:v>
                </c:pt>
                <c:pt idx="104">
                  <c:v>13.076923076923078</c:v>
                </c:pt>
                <c:pt idx="105">
                  <c:v>6.5384615384615392</c:v>
                </c:pt>
                <c:pt idx="106">
                  <c:v>9.2307692307692317</c:v>
                </c:pt>
                <c:pt idx="107">
                  <c:v>51.153846153846146</c:v>
                </c:pt>
                <c:pt idx="108">
                  <c:v>19.615384615384617</c:v>
                </c:pt>
                <c:pt idx="109">
                  <c:v>18.461538461538463</c:v>
                </c:pt>
                <c:pt idx="110">
                  <c:v>16.538461538461537</c:v>
                </c:pt>
                <c:pt idx="111">
                  <c:v>8.4615384615384617</c:v>
                </c:pt>
                <c:pt idx="112">
                  <c:v>9.2307692307692317</c:v>
                </c:pt>
                <c:pt idx="113">
                  <c:v>3.8461538461538463</c:v>
                </c:pt>
                <c:pt idx="114">
                  <c:v>9.2307692307692317</c:v>
                </c:pt>
                <c:pt idx="115">
                  <c:v>9.6153846153846168</c:v>
                </c:pt>
                <c:pt idx="116">
                  <c:v>36.153846153846153</c:v>
                </c:pt>
                <c:pt idx="117">
                  <c:v>58.461538461538467</c:v>
                </c:pt>
              </c:numCache>
            </c:numRef>
          </c:xVal>
          <c:yVal>
            <c:numRef>
              <c:f>DATA!$R$15:$R$132</c:f>
              <c:numCache>
                <c:formatCode>#,##0.0</c:formatCode>
                <c:ptCount val="118"/>
                <c:pt idx="0">
                  <c:v>1076.2655127483508</c:v>
                </c:pt>
                <c:pt idx="1">
                  <c:v>621.10009808402867</c:v>
                </c:pt>
                <c:pt idx="2">
                  <c:v>4060.5083729995918</c:v>
                </c:pt>
                <c:pt idx="3">
                  <c:v>3806.8613585904227</c:v>
                </c:pt>
                <c:pt idx="4">
                  <c:v>5186.6445631241368</c:v>
                </c:pt>
                <c:pt idx="5">
                  <c:v>6117.3525125400502</c:v>
                </c:pt>
                <c:pt idx="6">
                  <c:v>3438.0871281751547</c:v>
                </c:pt>
                <c:pt idx="7">
                  <c:v>215.72470320115377</c:v>
                </c:pt>
                <c:pt idx="8">
                  <c:v>180.73840413222237</c:v>
                </c:pt>
                <c:pt idx="9">
                  <c:v>1005.7706431266763</c:v>
                </c:pt>
                <c:pt idx="10">
                  <c:v>413.75098039447482</c:v>
                </c:pt>
                <c:pt idx="11">
                  <c:v>251.44909543819477</c:v>
                </c:pt>
                <c:pt idx="12">
                  <c:v>4659.7532321737972</c:v>
                </c:pt>
                <c:pt idx="13">
                  <c:v>2333.8417069732591</c:v>
                </c:pt>
                <c:pt idx="14">
                  <c:v>237.82959437660855</c:v>
                </c:pt>
                <c:pt idx="15">
                  <c:v>389.28524544086127</c:v>
                </c:pt>
                <c:pt idx="16">
                  <c:v>2058.1154687221947</c:v>
                </c:pt>
                <c:pt idx="17">
                  <c:v>1441.3879274848264</c:v>
                </c:pt>
                <c:pt idx="18">
                  <c:v>728.87205994290525</c:v>
                </c:pt>
                <c:pt idx="19">
                  <c:v>694.68915269957881</c:v>
                </c:pt>
                <c:pt idx="20">
                  <c:v>333.48273997492896</c:v>
                </c:pt>
                <c:pt idx="21">
                  <c:v>1418.6503620366657</c:v>
                </c:pt>
                <c:pt idx="22">
                  <c:v>484.7162075925491</c:v>
                </c:pt>
                <c:pt idx="23">
                  <c:v>3305.4441012867806</c:v>
                </c:pt>
                <c:pt idx="24">
                  <c:v>251.70329984370755</c:v>
                </c:pt>
                <c:pt idx="25">
                  <c:v>1454.9353088336932</c:v>
                </c:pt>
                <c:pt idx="26">
                  <c:v>4808.2322948466126</c:v>
                </c:pt>
                <c:pt idx="27">
                  <c:v>5091.5005716161286</c:v>
                </c:pt>
                <c:pt idx="28">
                  <c:v>7152.4455734080057</c:v>
                </c:pt>
                <c:pt idx="29">
                  <c:v>6576.8115516815178</c:v>
                </c:pt>
                <c:pt idx="30">
                  <c:v>140.86156302455942</c:v>
                </c:pt>
                <c:pt idx="31">
                  <c:v>526.95510885875933</c:v>
                </c:pt>
                <c:pt idx="32">
                  <c:v>2187.9753983896544</c:v>
                </c:pt>
                <c:pt idx="33">
                  <c:v>2407.8936643922807</c:v>
                </c:pt>
                <c:pt idx="34">
                  <c:v>1136.3576937212226</c:v>
                </c:pt>
                <c:pt idx="35">
                  <c:v>486.9665513713386</c:v>
                </c:pt>
                <c:pt idx="36">
                  <c:v>2072.6293747414684</c:v>
                </c:pt>
                <c:pt idx="37">
                  <c:v>7707.8293169234648</c:v>
                </c:pt>
                <c:pt idx="38">
                  <c:v>1949.9859566470973</c:v>
                </c:pt>
                <c:pt idx="39">
                  <c:v>4421.0041170459426</c:v>
                </c:pt>
                <c:pt idx="40">
                  <c:v>1413.6359830186855</c:v>
                </c:pt>
                <c:pt idx="41">
                  <c:v>3162.822594999262</c:v>
                </c:pt>
                <c:pt idx="42">
                  <c:v>763.36639748027881</c:v>
                </c:pt>
                <c:pt idx="43">
                  <c:v>4208.9977418491271</c:v>
                </c:pt>
                <c:pt idx="44">
                  <c:v>1588.255471620326</c:v>
                </c:pt>
                <c:pt idx="45">
                  <c:v>2175.9275390206517</c:v>
                </c:pt>
                <c:pt idx="46">
                  <c:v>826.477108433735</c:v>
                </c:pt>
                <c:pt idx="47">
                  <c:v>23.455368984760145</c:v>
                </c:pt>
                <c:pt idx="48">
                  <c:v>340.0415322901323</c:v>
                </c:pt>
                <c:pt idx="49">
                  <c:v>6.6916354556804007</c:v>
                </c:pt>
                <c:pt idx="50">
                  <c:v>11.399423375471279</c:v>
                </c:pt>
                <c:pt idx="51">
                  <c:v>4311.745775167301</c:v>
                </c:pt>
                <c:pt idx="52">
                  <c:v>553.70628414662281</c:v>
                </c:pt>
                <c:pt idx="53">
                  <c:v>4388.5417328068515</c:v>
                </c:pt>
                <c:pt idx="54">
                  <c:v>5388.2666887140731</c:v>
                </c:pt>
                <c:pt idx="55">
                  <c:v>4475.3371018918269</c:v>
                </c:pt>
                <c:pt idx="56">
                  <c:v>1954.5930706530296</c:v>
                </c:pt>
                <c:pt idx="57">
                  <c:v>1222.063844685948</c:v>
                </c:pt>
                <c:pt idx="58">
                  <c:v>6105.9675802353831</c:v>
                </c:pt>
                <c:pt idx="59">
                  <c:v>6344.1496545199898</c:v>
                </c:pt>
                <c:pt idx="60">
                  <c:v>6599.0873492841911</c:v>
                </c:pt>
                <c:pt idx="61">
                  <c:v>4197.6882442488231</c:v>
                </c:pt>
                <c:pt idx="62">
                  <c:v>6195.8077912451799</c:v>
                </c:pt>
                <c:pt idx="63">
                  <c:v>427.60173650998843</c:v>
                </c:pt>
                <c:pt idx="64">
                  <c:v>3696.528767249205</c:v>
                </c:pt>
                <c:pt idx="65">
                  <c:v>5219.6617445454176</c:v>
                </c:pt>
                <c:pt idx="66">
                  <c:v>5884.3614445916937</c:v>
                </c:pt>
                <c:pt idx="67">
                  <c:v>5338.4584235782513</c:v>
                </c:pt>
                <c:pt idx="68">
                  <c:v>3739.639057576861</c:v>
                </c:pt>
                <c:pt idx="69">
                  <c:v>4454.6305157794004</c:v>
                </c:pt>
                <c:pt idx="70">
                  <c:v>4868.5616956964259</c:v>
                </c:pt>
                <c:pt idx="71">
                  <c:v>2828.0621826211018</c:v>
                </c:pt>
                <c:pt idx="72">
                  <c:v>2229.4914867159259</c:v>
                </c:pt>
                <c:pt idx="73">
                  <c:v>0.42457703732403462</c:v>
                </c:pt>
                <c:pt idx="74">
                  <c:v>4512.7560487196533</c:v>
                </c:pt>
                <c:pt idx="75">
                  <c:v>3128.3395777677638</c:v>
                </c:pt>
                <c:pt idx="76">
                  <c:v>219.86163159796857</c:v>
                </c:pt>
                <c:pt idx="77">
                  <c:v>1.6545979928987837</c:v>
                </c:pt>
                <c:pt idx="78">
                  <c:v>3805.8403797625824</c:v>
                </c:pt>
                <c:pt idx="79">
                  <c:v>868.2380555697913</c:v>
                </c:pt>
                <c:pt idx="80">
                  <c:v>2618.1299895174975</c:v>
                </c:pt>
                <c:pt idx="81">
                  <c:v>2961.62011624466</c:v>
                </c:pt>
                <c:pt idx="82">
                  <c:v>1480.9847102135247</c:v>
                </c:pt>
                <c:pt idx="83">
                  <c:v>7236.8855598053706</c:v>
                </c:pt>
                <c:pt idx="84">
                  <c:v>262.81654658670288</c:v>
                </c:pt>
                <c:pt idx="85">
                  <c:v>378.13155267729866</c:v>
                </c:pt>
                <c:pt idx="86">
                  <c:v>2328.877160878742</c:v>
                </c:pt>
                <c:pt idx="87">
                  <c:v>4124.2024598025919</c:v>
                </c:pt>
                <c:pt idx="88">
                  <c:v>1413.3148422188253</c:v>
                </c:pt>
                <c:pt idx="89">
                  <c:v>35.591582911678294</c:v>
                </c:pt>
                <c:pt idx="90">
                  <c:v>1232.142556201778</c:v>
                </c:pt>
                <c:pt idx="91">
                  <c:v>4250.5470994178031</c:v>
                </c:pt>
                <c:pt idx="92">
                  <c:v>828.26211302095703</c:v>
                </c:pt>
                <c:pt idx="93">
                  <c:v>1815.0647513401946</c:v>
                </c:pt>
                <c:pt idx="94">
                  <c:v>1368.6195993309789</c:v>
                </c:pt>
                <c:pt idx="95">
                  <c:v>516.91661798683754</c:v>
                </c:pt>
                <c:pt idx="96">
                  <c:v>440.76358120971537</c:v>
                </c:pt>
                <c:pt idx="97">
                  <c:v>716.69298639643</c:v>
                </c:pt>
                <c:pt idx="98">
                  <c:v>386.36647846864452</c:v>
                </c:pt>
                <c:pt idx="99">
                  <c:v>747.94291318177011</c:v>
                </c:pt>
                <c:pt idx="100">
                  <c:v>1047.9342986458898</c:v>
                </c:pt>
                <c:pt idx="101">
                  <c:v>777.81818661703153</c:v>
                </c:pt>
                <c:pt idx="102">
                  <c:v>1823.4942929214485</c:v>
                </c:pt>
                <c:pt idx="103">
                  <c:v>926.25147229996219</c:v>
                </c:pt>
                <c:pt idx="104">
                  <c:v>560.51458594917335</c:v>
                </c:pt>
                <c:pt idx="105">
                  <c:v>20.060320579354045</c:v>
                </c:pt>
                <c:pt idx="106">
                  <c:v>85.622194178549606</c:v>
                </c:pt>
                <c:pt idx="107">
                  <c:v>1839.7869042447462</c:v>
                </c:pt>
                <c:pt idx="108">
                  <c:v>369.6610045315457</c:v>
                </c:pt>
                <c:pt idx="109">
                  <c:v>996.29920734494522</c:v>
                </c:pt>
                <c:pt idx="110">
                  <c:v>5135.2079648823064</c:v>
                </c:pt>
                <c:pt idx="111">
                  <c:v>220.89373474327346</c:v>
                </c:pt>
                <c:pt idx="112">
                  <c:v>973.42110682129135</c:v>
                </c:pt>
                <c:pt idx="113">
                  <c:v>105.67707259562403</c:v>
                </c:pt>
                <c:pt idx="114">
                  <c:v>303.91423340296654</c:v>
                </c:pt>
                <c:pt idx="115">
                  <c:v>4189.8750626321653</c:v>
                </c:pt>
                <c:pt idx="116">
                  <c:v>3444.9807686013964</c:v>
                </c:pt>
                <c:pt idx="117">
                  <c:v>4600.1591190337667</c:v>
                </c:pt>
              </c:numCache>
            </c:numRef>
          </c:yVal>
          <c:smooth val="0"/>
          <c:extLst>
            <c:ext xmlns:c16="http://schemas.microsoft.com/office/drawing/2014/chart" uri="{C3380CC4-5D6E-409C-BE32-E72D297353CC}">
              <c16:uniqueId val="{00000000-B11D-4D63-97AB-4821D131C513}"/>
            </c:ext>
          </c:extLst>
        </c:ser>
        <c:ser>
          <c:idx val="1"/>
          <c:order val="1"/>
          <c:tx>
            <c:v>Cut off</c:v>
          </c:tx>
          <c:spPr>
            <a:ln w="25400" cap="rnd">
              <a:noFill/>
              <a:round/>
            </a:ln>
            <a:effectLst/>
          </c:spPr>
          <c:marker>
            <c:symbol val="circle"/>
            <c:size val="5"/>
            <c:spPr>
              <a:noFill/>
              <a:ln w="9525">
                <a:noFill/>
              </a:ln>
              <a:effectLst/>
            </c:spPr>
          </c:marker>
          <c:errBars>
            <c:errDir val="x"/>
            <c:errBarType val="both"/>
            <c:errValType val="percentage"/>
            <c:noEndCap val="1"/>
            <c:val val="100"/>
            <c:spPr>
              <a:noFill/>
              <a:ln w="25400" cap="flat" cmpd="sng" algn="ctr">
                <a:solidFill>
                  <a:srgbClr val="FF0000"/>
                </a:solidFill>
                <a:round/>
              </a:ln>
              <a:effectLst/>
            </c:spPr>
          </c:errBars>
          <c:errBars>
            <c:errDir val="y"/>
            <c:errBarType val="both"/>
            <c:errValType val="percentage"/>
            <c:noEndCap val="1"/>
            <c:val val="100"/>
            <c:spPr>
              <a:noFill/>
              <a:ln w="22225" cap="flat" cmpd="sng" algn="ctr">
                <a:solidFill>
                  <a:srgbClr val="FF0000"/>
                </a:solidFill>
                <a:round/>
              </a:ln>
              <a:effectLst/>
            </c:spPr>
          </c:errBars>
          <c:xVal>
            <c:numRef>
              <c:f>GRAPH!$N$9</c:f>
              <c:numCache>
                <c:formatCode>#,##0</c:formatCode>
                <c:ptCount val="1"/>
                <c:pt idx="0">
                  <c:v>35</c:v>
                </c:pt>
              </c:numCache>
            </c:numRef>
          </c:xVal>
          <c:yVal>
            <c:numRef>
              <c:f>GRAPH!$M$9</c:f>
              <c:numCache>
                <c:formatCode>#,##0</c:formatCode>
                <c:ptCount val="1"/>
                <c:pt idx="0">
                  <c:v>4000</c:v>
                </c:pt>
              </c:numCache>
            </c:numRef>
          </c:yVal>
          <c:smooth val="0"/>
          <c:extLst>
            <c:ext xmlns:c16="http://schemas.microsoft.com/office/drawing/2014/chart" uri="{C3380CC4-5D6E-409C-BE32-E72D297353CC}">
              <c16:uniqueId val="{00000001-B11D-4D63-97AB-4821D131C513}"/>
            </c:ext>
          </c:extLst>
        </c:ser>
        <c:dLbls>
          <c:showLegendKey val="0"/>
          <c:showVal val="0"/>
          <c:showCatName val="0"/>
          <c:showSerName val="0"/>
          <c:showPercent val="0"/>
          <c:showBubbleSize val="0"/>
        </c:dLbls>
        <c:axId val="327916400"/>
        <c:axId val="244171144"/>
      </c:scatterChart>
      <c:valAx>
        <c:axId val="3279164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Persistence</a:t>
                </a:r>
                <a:r>
                  <a:rPr lang="en-US" b="1" baseline="0"/>
                  <a:t> of cholera </a:t>
                </a:r>
              </a:p>
              <a:p>
                <a:pPr>
                  <a:defRPr b="1"/>
                </a:pPr>
                <a:r>
                  <a:rPr lang="en-US" b="1"/>
                  <a:t>(% of weeks with reported cases)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44171144"/>
        <c:crosses val="autoZero"/>
        <c:crossBetween val="midCat"/>
      </c:valAx>
      <c:valAx>
        <c:axId val="244171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Mean annual Incidence (per 100,000)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279164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33431</xdr:colOff>
      <xdr:row>0</xdr:row>
      <xdr:rowOff>97780</xdr:rowOff>
    </xdr:from>
    <xdr:to>
      <xdr:col>4</xdr:col>
      <xdr:colOff>287926</xdr:colOff>
      <xdr:row>3</xdr:row>
      <xdr:rowOff>165841</xdr:rowOff>
    </xdr:to>
    <xdr:pic>
      <xdr:nvPicPr>
        <xdr:cNvPr id="3" name="Picture 2">
          <a:extLst>
            <a:ext uri="{FF2B5EF4-FFF2-40B4-BE49-F238E27FC236}">
              <a16:creationId xmlns:a16="http://schemas.microsoft.com/office/drawing/2014/main" id="{FF1E8DD3-EA11-43A3-A4D2-B5036911C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312" y="97780"/>
          <a:ext cx="3144283" cy="85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98961</xdr:rowOff>
    </xdr:from>
    <xdr:to>
      <xdr:col>11</xdr:col>
      <xdr:colOff>487325</xdr:colOff>
      <xdr:row>31</xdr:row>
      <xdr:rowOff>110756</xdr:rowOff>
    </xdr:to>
    <xdr:graphicFrame macro="">
      <xdr:nvGraphicFramePr>
        <xdr:cNvPr id="2" name="Chart 1">
          <a:extLst>
            <a:ext uri="{FF2B5EF4-FFF2-40B4-BE49-F238E27FC236}">
              <a16:creationId xmlns:a16="http://schemas.microsoft.com/office/drawing/2014/main" id="{C43721A2-2651-48CB-A6C5-63595D86D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0.00705</cdr:x>
      <cdr:y>0.00827</cdr:y>
    </cdr:from>
    <cdr:to>
      <cdr:x>0.26445</cdr:x>
      <cdr:y>0.09076</cdr:y>
    </cdr:to>
    <cdr:pic>
      <cdr:nvPicPr>
        <cdr:cNvPr id="2" name="Picture 1">
          <a:extLst xmlns:a="http://schemas.openxmlformats.org/drawingml/2006/main">
            <a:ext uri="{FF2B5EF4-FFF2-40B4-BE49-F238E27FC236}">
              <a16:creationId xmlns:a16="http://schemas.microsoft.com/office/drawing/2014/main" id="{FF1E8DD3-EA11-43A3-A4D2-B5036911CF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01" y="50800"/>
          <a:ext cx="1854200" cy="50662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ldhealthorg-my.sharepoint.com/personal/mdominguez_who_int/Documents/Desktop/22222XW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ow r="15">
          <cell r="S15">
            <v>14.244464948160026</v>
          </cell>
          <cell r="Y15">
            <v>15.769230769230768</v>
          </cell>
        </row>
        <row r="16">
          <cell r="S16">
            <v>1067.4850231035948</v>
          </cell>
          <cell r="Y16">
            <v>20.384615384615383</v>
          </cell>
        </row>
        <row r="17">
          <cell r="S17">
            <v>3162.822594999262</v>
          </cell>
          <cell r="Y17">
            <v>23.46153846153846</v>
          </cell>
        </row>
        <row r="18">
          <cell r="S18">
            <v>553.70628414662281</v>
          </cell>
          <cell r="Y18">
            <v>18.076923076923077</v>
          </cell>
        </row>
        <row r="19">
          <cell r="S19">
            <v>427.60173650998843</v>
          </cell>
          <cell r="Y19">
            <v>13.461538461538462</v>
          </cell>
        </row>
        <row r="20">
          <cell r="S20">
            <v>4512.7560487196533</v>
          </cell>
          <cell r="Y20">
            <v>31.538461538461537</v>
          </cell>
        </row>
        <row r="21">
          <cell r="S21">
            <v>378.13155267729866</v>
          </cell>
          <cell r="Y21">
            <v>48.07692307692308</v>
          </cell>
        </row>
        <row r="22">
          <cell r="S22">
            <v>440.76358120971537</v>
          </cell>
          <cell r="Y22">
            <v>41.923076923076927</v>
          </cell>
        </row>
        <row r="23">
          <cell r="S23">
            <v>1839.7869042447462</v>
          </cell>
          <cell r="Y23">
            <v>51.153846153846146</v>
          </cell>
        </row>
        <row r="24">
          <cell r="S24">
            <v>621.10009808402867</v>
          </cell>
          <cell r="Y24">
            <v>38.076923076923073</v>
          </cell>
        </row>
        <row r="25">
          <cell r="S25">
            <v>4659.7532321737972</v>
          </cell>
          <cell r="Y25">
            <v>32.692307692307693</v>
          </cell>
        </row>
        <row r="26">
          <cell r="S26">
            <v>3305.4441012867806</v>
          </cell>
          <cell r="Y26">
            <v>39.615384615384613</v>
          </cell>
        </row>
        <row r="27">
          <cell r="S27">
            <v>251.70329984370755</v>
          </cell>
          <cell r="Y27">
            <v>26.153846153846157</v>
          </cell>
        </row>
        <row r="28">
          <cell r="S28">
            <v>1454.9353088336932</v>
          </cell>
          <cell r="Y28">
            <v>39.615384615384613</v>
          </cell>
        </row>
        <row r="29">
          <cell r="S29">
            <v>4808.2322948466126</v>
          </cell>
          <cell r="Y29">
            <v>57.307692307692307</v>
          </cell>
        </row>
        <row r="30">
          <cell r="S30">
            <v>5091.5005716161286</v>
          </cell>
          <cell r="Y30">
            <v>32.307692307692307</v>
          </cell>
        </row>
        <row r="31">
          <cell r="S31">
            <v>7152.4455734080057</v>
          </cell>
          <cell r="Y31">
            <v>34.230769230769234</v>
          </cell>
        </row>
        <row r="32">
          <cell r="S32">
            <v>6576.8115516815178</v>
          </cell>
          <cell r="Y32">
            <v>39.615384615384613</v>
          </cell>
        </row>
        <row r="33">
          <cell r="S33">
            <v>140.86156302455942</v>
          </cell>
          <cell r="Y33">
            <v>14.615384615384617</v>
          </cell>
        </row>
        <row r="34">
          <cell r="S34">
            <v>2187.9753983896544</v>
          </cell>
          <cell r="Y34">
            <v>43.07692307692308</v>
          </cell>
        </row>
        <row r="35">
          <cell r="S35">
            <v>2407.8936643922807</v>
          </cell>
          <cell r="Y35">
            <v>44.61538461538462</v>
          </cell>
        </row>
        <row r="36">
          <cell r="S36">
            <v>1136.3576937212226</v>
          </cell>
          <cell r="Y36">
            <v>32.692307692307693</v>
          </cell>
        </row>
        <row r="37">
          <cell r="S37">
            <v>486.9665513713386</v>
          </cell>
          <cell r="Y37">
            <v>13.846153846153847</v>
          </cell>
        </row>
        <row r="38">
          <cell r="S38">
            <v>5408.461967535136</v>
          </cell>
          <cell r="Y38">
            <v>60.769230769230766</v>
          </cell>
        </row>
        <row r="39">
          <cell r="S39">
            <v>2072.6293747414684</v>
          </cell>
          <cell r="Y39">
            <v>59.615384615384613</v>
          </cell>
        </row>
        <row r="40">
          <cell r="S40">
            <v>7707.8293169234648</v>
          </cell>
          <cell r="Y40">
            <v>16.538461538461537</v>
          </cell>
        </row>
        <row r="41">
          <cell r="S41">
            <v>1949.9859566470973</v>
          </cell>
          <cell r="Y41">
            <v>39.230769230769234</v>
          </cell>
        </row>
        <row r="42">
          <cell r="S42">
            <v>4419.659155549708</v>
          </cell>
          <cell r="Y42">
            <v>35.769230769230766</v>
          </cell>
        </row>
        <row r="43">
          <cell r="S43">
            <v>1413.6359830186855</v>
          </cell>
          <cell r="Y43">
            <v>37.307692307692307</v>
          </cell>
        </row>
        <row r="44">
          <cell r="S44">
            <v>763.36639748027881</v>
          </cell>
          <cell r="Y44">
            <v>28.46153846153846</v>
          </cell>
        </row>
        <row r="45">
          <cell r="S45">
            <v>4208.9977418491271</v>
          </cell>
          <cell r="Y45">
            <v>33.846153846153847</v>
          </cell>
        </row>
        <row r="46">
          <cell r="S46">
            <v>1588.255471620326</v>
          </cell>
          <cell r="Y46">
            <v>22.30769230769231</v>
          </cell>
        </row>
        <row r="47">
          <cell r="S47">
            <v>2175.9275390206517</v>
          </cell>
          <cell r="Y47">
            <v>27.307692307692307</v>
          </cell>
        </row>
        <row r="48">
          <cell r="S48">
            <v>0</v>
          </cell>
          <cell r="Y48">
            <v>0</v>
          </cell>
        </row>
        <row r="49">
          <cell r="S49">
            <v>23.455368984760145</v>
          </cell>
          <cell r="Y49">
            <v>1.153846153846154</v>
          </cell>
        </row>
        <row r="50">
          <cell r="S50">
            <v>340.0415322901323</v>
          </cell>
          <cell r="Y50">
            <v>8.0769230769230766</v>
          </cell>
        </row>
        <row r="51">
          <cell r="S51">
            <v>6.6916354556804007</v>
          </cell>
          <cell r="Y51">
            <v>0.76923076923076927</v>
          </cell>
        </row>
        <row r="52">
          <cell r="S52">
            <v>11.399423375471279</v>
          </cell>
          <cell r="Y52">
            <v>0.76923076923076927</v>
          </cell>
        </row>
        <row r="53">
          <cell r="S53">
            <v>4311.745775167301</v>
          </cell>
          <cell r="Y53">
            <v>24.615384615384617</v>
          </cell>
        </row>
        <row r="54">
          <cell r="S54">
            <v>2633.125039684111</v>
          </cell>
          <cell r="Y54">
            <v>41.923076923076927</v>
          </cell>
        </row>
        <row r="55">
          <cell r="S55">
            <v>5388.2666887140731</v>
          </cell>
          <cell r="Y55">
            <v>43.07692307692308</v>
          </cell>
        </row>
        <row r="56">
          <cell r="S56">
            <v>4475.3371018918269</v>
          </cell>
          <cell r="Y56">
            <v>40.769230769230766</v>
          </cell>
        </row>
        <row r="57">
          <cell r="S57">
            <v>1954.5930706530296</v>
          </cell>
          <cell r="Y57">
            <v>41.153846153846153</v>
          </cell>
        </row>
        <row r="58">
          <cell r="S58">
            <v>1222.063844685948</v>
          </cell>
          <cell r="Y58">
            <v>56.153846153846153</v>
          </cell>
        </row>
        <row r="59">
          <cell r="S59">
            <v>6105.9675802353831</v>
          </cell>
          <cell r="Y59">
            <v>41.923076923076927</v>
          </cell>
        </row>
        <row r="60">
          <cell r="S60">
            <v>6344.1496545199898</v>
          </cell>
          <cell r="Y60">
            <v>43.846153846153847</v>
          </cell>
        </row>
        <row r="61">
          <cell r="S61">
            <v>6599.0873492841911</v>
          </cell>
          <cell r="Y61">
            <v>38.461538461538467</v>
          </cell>
        </row>
        <row r="62">
          <cell r="S62">
            <v>4197.6882442488231</v>
          </cell>
          <cell r="Y62">
            <v>41.153846153846153</v>
          </cell>
        </row>
        <row r="63">
          <cell r="S63">
            <v>6195.8077912451799</v>
          </cell>
          <cell r="Y63">
            <v>30.384615384615383</v>
          </cell>
        </row>
        <row r="64">
          <cell r="S64">
            <v>3696.528767249205</v>
          </cell>
          <cell r="Y64">
            <v>41.153846153846153</v>
          </cell>
        </row>
        <row r="65">
          <cell r="S65">
            <v>5219.6617445454176</v>
          </cell>
          <cell r="Y65">
            <v>40.384615384615387</v>
          </cell>
        </row>
        <row r="66">
          <cell r="S66">
            <v>5884.3614445916937</v>
          </cell>
          <cell r="Y66">
            <v>38.461538461538467</v>
          </cell>
        </row>
        <row r="67">
          <cell r="S67">
            <v>5338.4584235782513</v>
          </cell>
          <cell r="Y67">
            <v>37.692307692307693</v>
          </cell>
        </row>
        <row r="68">
          <cell r="S68">
            <v>3739.639057576861</v>
          </cell>
          <cell r="Y68">
            <v>25</v>
          </cell>
        </row>
        <row r="69">
          <cell r="S69">
            <v>4454.6305157794004</v>
          </cell>
          <cell r="Y69">
            <v>38.461538461538467</v>
          </cell>
        </row>
        <row r="70">
          <cell r="S70">
            <v>4868.5616956964259</v>
          </cell>
          <cell r="Y70">
            <v>41.923076923076927</v>
          </cell>
        </row>
        <row r="71">
          <cell r="S71">
            <v>2828.0621826211018</v>
          </cell>
          <cell r="Y71">
            <v>43.46153846153846</v>
          </cell>
        </row>
        <row r="72">
          <cell r="S72">
            <v>2229.4914867159259</v>
          </cell>
          <cell r="Y72">
            <v>43.07692307692308</v>
          </cell>
        </row>
        <row r="73">
          <cell r="S73">
            <v>0.42457703732403462</v>
          </cell>
          <cell r="Y73">
            <v>0.38461538461538464</v>
          </cell>
        </row>
        <row r="74">
          <cell r="S74">
            <v>5.3950552177622582</v>
          </cell>
          <cell r="Y74">
            <v>0.38461538461538464</v>
          </cell>
        </row>
        <row r="75">
          <cell r="S75">
            <v>219.86163159796857</v>
          </cell>
          <cell r="Y75">
            <v>5.384615384615385</v>
          </cell>
        </row>
        <row r="76">
          <cell r="S76">
            <v>0.1323678394319027</v>
          </cell>
          <cell r="Y76">
            <v>0.38461538461538464</v>
          </cell>
        </row>
        <row r="77">
          <cell r="S77">
            <v>3805.8403797625824</v>
          </cell>
          <cell r="Y77">
            <v>40.384615384615387</v>
          </cell>
        </row>
        <row r="78">
          <cell r="S78">
            <v>868.2380555697913</v>
          </cell>
          <cell r="Y78">
            <v>28.46153846153846</v>
          </cell>
        </row>
        <row r="79">
          <cell r="S79">
            <v>2618.1299895174975</v>
          </cell>
          <cell r="Y79">
            <v>31.538461538461537</v>
          </cell>
        </row>
        <row r="80">
          <cell r="S80">
            <v>2961.62011624466</v>
          </cell>
          <cell r="Y80">
            <v>39.615384615384613</v>
          </cell>
        </row>
        <row r="81">
          <cell r="S81">
            <v>1480.9847102135247</v>
          </cell>
          <cell r="Y81">
            <v>31.92307692307692</v>
          </cell>
        </row>
        <row r="82">
          <cell r="S82">
            <v>7236.8855598053706</v>
          </cell>
          <cell r="Y82">
            <v>43.846153846153847</v>
          </cell>
        </row>
        <row r="83">
          <cell r="S83">
            <v>262.81654658670288</v>
          </cell>
          <cell r="Y83">
            <v>9.2307692307692317</v>
          </cell>
        </row>
        <row r="84">
          <cell r="S84">
            <v>2328.877160878742</v>
          </cell>
          <cell r="Y84">
            <v>34.615384615384613</v>
          </cell>
        </row>
        <row r="85">
          <cell r="S85">
            <v>4124.2024598025919</v>
          </cell>
          <cell r="Y85">
            <v>33.846153846153847</v>
          </cell>
        </row>
        <row r="86">
          <cell r="S86">
            <v>1413.3148422188253</v>
          </cell>
          <cell r="Y86">
            <v>30.384615384615383</v>
          </cell>
        </row>
        <row r="87">
          <cell r="S87">
            <v>35.591582911678294</v>
          </cell>
          <cell r="Y87">
            <v>6.5384615384615392</v>
          </cell>
        </row>
        <row r="88">
          <cell r="S88">
            <v>1232.142556201778</v>
          </cell>
          <cell r="Y88">
            <v>19.615384615384617</v>
          </cell>
        </row>
        <row r="89">
          <cell r="S89">
            <v>4250.5470994178031</v>
          </cell>
          <cell r="Y89">
            <v>38.076923076923073</v>
          </cell>
        </row>
        <row r="90">
          <cell r="S90">
            <v>828.26211302095703</v>
          </cell>
          <cell r="Y90">
            <v>52.307692307692314</v>
          </cell>
        </row>
        <row r="91">
          <cell r="S91">
            <v>1815.0647513401946</v>
          </cell>
          <cell r="Y91">
            <v>50.384615384615387</v>
          </cell>
        </row>
        <row r="92">
          <cell r="S92">
            <v>1368.6195993309789</v>
          </cell>
          <cell r="Y92">
            <v>37.307692307692307</v>
          </cell>
        </row>
        <row r="93">
          <cell r="S93">
            <v>516.91661798683754</v>
          </cell>
          <cell r="Y93">
            <v>48.46153846153846</v>
          </cell>
        </row>
        <row r="94">
          <cell r="S94">
            <v>716.69298639643</v>
          </cell>
          <cell r="Y94">
            <v>35.384615384615387</v>
          </cell>
        </row>
        <row r="95">
          <cell r="S95">
            <v>386.36647846864452</v>
          </cell>
          <cell r="Y95">
            <v>40</v>
          </cell>
        </row>
        <row r="96">
          <cell r="S96">
            <v>747.94291318177011</v>
          </cell>
          <cell r="Y96">
            <v>42.307692307692307</v>
          </cell>
        </row>
        <row r="97">
          <cell r="S97">
            <v>1047.9342986458898</v>
          </cell>
          <cell r="Y97">
            <v>41.923076923076927</v>
          </cell>
        </row>
        <row r="98">
          <cell r="S98">
            <v>777.81818661703153</v>
          </cell>
          <cell r="Y98">
            <v>24.615384615384617</v>
          </cell>
        </row>
        <row r="99">
          <cell r="S99">
            <v>1823.4942929214485</v>
          </cell>
          <cell r="Y99">
            <v>29.615384615384617</v>
          </cell>
        </row>
        <row r="100">
          <cell r="S100">
            <v>926.25147229996219</v>
          </cell>
          <cell r="Y100">
            <v>42.692307692307693</v>
          </cell>
        </row>
        <row r="101">
          <cell r="S101">
            <v>560.51458594917335</v>
          </cell>
          <cell r="Y101">
            <v>13.076923076923078</v>
          </cell>
        </row>
        <row r="102">
          <cell r="S102">
            <v>20.060320579354045</v>
          </cell>
          <cell r="Y102">
            <v>6.5384615384615392</v>
          </cell>
        </row>
        <row r="103">
          <cell r="S103">
            <v>85.622194178549606</v>
          </cell>
          <cell r="Y103">
            <v>9.2307692307692317</v>
          </cell>
        </row>
        <row r="104">
          <cell r="S104">
            <v>369.6610045315457</v>
          </cell>
          <cell r="Y104">
            <v>19.615384615384617</v>
          </cell>
        </row>
        <row r="105">
          <cell r="S105">
            <v>996.29920734494522</v>
          </cell>
          <cell r="Y105">
            <v>18.461538461538463</v>
          </cell>
        </row>
        <row r="106">
          <cell r="S106">
            <v>5135.2079648823064</v>
          </cell>
          <cell r="Y106">
            <v>16.538461538461537</v>
          </cell>
        </row>
        <row r="107">
          <cell r="S107">
            <v>220.89373474327346</v>
          </cell>
          <cell r="Y107">
            <v>8.4615384615384617</v>
          </cell>
        </row>
        <row r="108">
          <cell r="S108">
            <v>973.42110682129135</v>
          </cell>
          <cell r="Y108">
            <v>9.2307692307692317</v>
          </cell>
        </row>
        <row r="109">
          <cell r="S109">
            <v>105.67707259562403</v>
          </cell>
          <cell r="Y109">
            <v>3.8461538461538463</v>
          </cell>
        </row>
        <row r="110">
          <cell r="S110">
            <v>303.91423340296654</v>
          </cell>
          <cell r="Y110">
            <v>9.2307692307692317</v>
          </cell>
        </row>
        <row r="111">
          <cell r="S111">
            <v>4189.8750626321653</v>
          </cell>
          <cell r="Y111">
            <v>9.6153846153846168</v>
          </cell>
        </row>
        <row r="112">
          <cell r="S112">
            <v>3444.9807686013964</v>
          </cell>
          <cell r="Y112">
            <v>36.153846153846153</v>
          </cell>
        </row>
        <row r="113">
          <cell r="S113">
            <v>4600.1591190337667</v>
          </cell>
          <cell r="Y113">
            <v>58.461538461538467</v>
          </cell>
        </row>
        <row r="114">
          <cell r="S114">
            <v>4060.5083729995918</v>
          </cell>
          <cell r="Y114">
            <v>41.923076923076927</v>
          </cell>
        </row>
        <row r="115">
          <cell r="S115">
            <v>3806.8613585904227</v>
          </cell>
          <cell r="Y115">
            <v>45</v>
          </cell>
        </row>
        <row r="116">
          <cell r="S116">
            <v>5186.6445631241368</v>
          </cell>
          <cell r="Y116">
            <v>42.692307692307693</v>
          </cell>
        </row>
        <row r="117">
          <cell r="S117">
            <v>6117.3525125400502</v>
          </cell>
          <cell r="Y117">
            <v>41.923076923076927</v>
          </cell>
        </row>
        <row r="118">
          <cell r="S118">
            <v>3438.0871281751547</v>
          </cell>
          <cell r="Y118">
            <v>53.46153846153846</v>
          </cell>
        </row>
        <row r="119">
          <cell r="S119">
            <v>215.72470320115377</v>
          </cell>
          <cell r="Y119">
            <v>13.461538461538462</v>
          </cell>
        </row>
        <row r="120">
          <cell r="S120">
            <v>180.73840413222237</v>
          </cell>
          <cell r="Y120">
            <v>31.153846153846153</v>
          </cell>
        </row>
        <row r="121">
          <cell r="S121">
            <v>1005.7706431266763</v>
          </cell>
          <cell r="Y121">
            <v>51.923076923076927</v>
          </cell>
        </row>
        <row r="122">
          <cell r="S122">
            <v>413.75098039447482</v>
          </cell>
          <cell r="Y122">
            <v>32.307692307692307</v>
          </cell>
        </row>
        <row r="123">
          <cell r="S123">
            <v>251.44909543819477</v>
          </cell>
          <cell r="Y123">
            <v>23.076923076923077</v>
          </cell>
        </row>
        <row r="124">
          <cell r="S124">
            <v>2333.8417069732591</v>
          </cell>
          <cell r="Y124">
            <v>42.307692307692307</v>
          </cell>
        </row>
        <row r="125">
          <cell r="S125">
            <v>237.82959437660855</v>
          </cell>
          <cell r="Y125">
            <v>18.846153846153847</v>
          </cell>
        </row>
        <row r="126">
          <cell r="S126">
            <v>389.28524544086127</v>
          </cell>
          <cell r="Y126">
            <v>45.769230769230766</v>
          </cell>
        </row>
        <row r="127">
          <cell r="S127">
            <v>2058.1154687221947</v>
          </cell>
          <cell r="Y127">
            <v>60</v>
          </cell>
        </row>
        <row r="128">
          <cell r="S128">
            <v>1441.3879274848264</v>
          </cell>
          <cell r="Y128">
            <v>38.846153846153847</v>
          </cell>
        </row>
        <row r="129">
          <cell r="S129">
            <v>728.87205994290525</v>
          </cell>
          <cell r="Y129">
            <v>29.230769230769234</v>
          </cell>
        </row>
        <row r="130">
          <cell r="S130">
            <v>694.68915269957881</v>
          </cell>
          <cell r="Y130">
            <v>48.07692307692308</v>
          </cell>
        </row>
        <row r="131">
          <cell r="S131">
            <v>333.48273997492896</v>
          </cell>
          <cell r="Y131">
            <v>22.692307692307693</v>
          </cell>
        </row>
        <row r="132">
          <cell r="S132">
            <v>1418.6503620366657</v>
          </cell>
          <cell r="Y132">
            <v>49.615384615384613</v>
          </cell>
        </row>
        <row r="133">
          <cell r="S133">
            <v>484.7162075925491</v>
          </cell>
          <cell r="Y133">
            <v>35.384615384615387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2"/>
  <sheetViews>
    <sheetView tabSelected="1" topLeftCell="B14" zoomScale="55" zoomScaleNormal="55" workbookViewId="0">
      <selection activeCell="L34" sqref="L34"/>
    </sheetView>
  </sheetViews>
  <sheetFormatPr defaultColWidth="11.42578125" defaultRowHeight="15" x14ac:dyDescent="0.25"/>
  <cols>
    <col min="1" max="1" width="4.85546875" customWidth="1"/>
    <col min="2" max="2" width="21.140625" customWidth="1"/>
    <col min="3" max="7" width="11.140625" customWidth="1"/>
    <col min="8" max="13" width="9.5703125" customWidth="1"/>
    <col min="14" max="16" width="11.42578125" customWidth="1"/>
    <col min="17" max="17" width="12.28515625" customWidth="1"/>
    <col min="18" max="18" width="18.85546875" customWidth="1"/>
    <col min="19" max="19" width="11.42578125" customWidth="1"/>
    <col min="20" max="20" width="11.42578125" style="8" customWidth="1"/>
    <col min="21" max="23" width="11.42578125" customWidth="1"/>
    <col min="24" max="24" width="24.28515625" customWidth="1"/>
    <col min="25" max="25" width="42.140625" style="9" customWidth="1"/>
  </cols>
  <sheetData>
    <row r="1" spans="1:29" s="2" customFormat="1" x14ac:dyDescent="0.25"/>
    <row r="2" spans="1:29" ht="31.5" x14ac:dyDescent="0.5">
      <c r="A2" s="2"/>
      <c r="B2" s="2"/>
      <c r="C2" s="2"/>
      <c r="D2" s="2"/>
      <c r="E2" s="2"/>
      <c r="F2" s="3" t="s">
        <v>14</v>
      </c>
      <c r="G2" s="3"/>
      <c r="H2" s="2"/>
      <c r="I2" s="2"/>
      <c r="J2" s="2"/>
      <c r="K2" s="2"/>
      <c r="L2" s="2"/>
      <c r="M2" s="2"/>
      <c r="N2" s="2"/>
      <c r="O2" s="2"/>
      <c r="P2" s="2"/>
      <c r="Q2" s="2"/>
      <c r="R2" s="2"/>
      <c r="S2" s="2"/>
      <c r="T2" s="7"/>
      <c r="U2" s="2"/>
      <c r="V2" s="2"/>
      <c r="W2" s="2"/>
      <c r="X2" s="2"/>
      <c r="Y2" s="2"/>
      <c r="Z2" s="2"/>
      <c r="AA2" s="2"/>
      <c r="AB2" s="2"/>
      <c r="AC2" s="2"/>
    </row>
    <row r="3" spans="1:29" x14ac:dyDescent="0.25">
      <c r="A3" s="2"/>
      <c r="B3" s="2"/>
      <c r="C3" s="2"/>
      <c r="D3" s="2"/>
      <c r="E3" s="2"/>
      <c r="F3" s="2"/>
      <c r="G3" s="2"/>
      <c r="H3" s="2"/>
      <c r="I3" s="2"/>
      <c r="J3" s="2"/>
      <c r="K3" s="2"/>
      <c r="L3" s="2"/>
      <c r="M3" s="2"/>
      <c r="N3" s="2"/>
      <c r="O3" s="2"/>
      <c r="P3" s="2"/>
      <c r="Q3" s="2"/>
      <c r="R3" s="2"/>
      <c r="S3" s="2"/>
      <c r="T3" s="7"/>
      <c r="U3" s="2"/>
      <c r="V3" s="2"/>
      <c r="W3" s="2"/>
      <c r="X3" s="2"/>
      <c r="Y3" s="2"/>
      <c r="Z3" s="2"/>
      <c r="AA3" s="2"/>
      <c r="AB3" s="2"/>
      <c r="AC3" s="2"/>
    </row>
    <row r="4" spans="1:29" ht="15.75" thickBot="1" x14ac:dyDescent="0.3">
      <c r="A4" s="2"/>
      <c r="B4" s="2"/>
      <c r="C4" s="2"/>
      <c r="D4" s="2"/>
      <c r="E4" s="2"/>
      <c r="F4" s="2"/>
      <c r="G4" s="2"/>
      <c r="H4" s="2"/>
      <c r="I4" s="2"/>
      <c r="J4" s="2"/>
      <c r="K4" s="2"/>
      <c r="L4" s="2"/>
      <c r="M4" s="2"/>
      <c r="N4" s="2"/>
      <c r="O4" s="2"/>
      <c r="P4" s="2"/>
      <c r="Q4" s="2"/>
      <c r="R4" s="2"/>
      <c r="S4" s="2"/>
      <c r="T4" s="7"/>
      <c r="U4" s="2"/>
      <c r="V4" s="2"/>
      <c r="W4" s="2"/>
      <c r="X4" s="2"/>
      <c r="Y4" s="2"/>
      <c r="Z4" s="2"/>
      <c r="AA4" s="2"/>
      <c r="AB4" s="2"/>
      <c r="AC4" s="2"/>
    </row>
    <row r="5" spans="1:29" ht="26.25" x14ac:dyDescent="0.4">
      <c r="A5" s="2"/>
      <c r="B5" s="18" t="s">
        <v>13</v>
      </c>
      <c r="C5" s="23"/>
      <c r="D5" s="19"/>
      <c r="E5" s="19"/>
      <c r="F5" s="19"/>
      <c r="G5" s="19"/>
      <c r="H5" s="19"/>
      <c r="I5" s="19"/>
      <c r="J5" s="19"/>
      <c r="K5" s="19"/>
      <c r="L5" s="19"/>
      <c r="M5" s="19"/>
      <c r="N5" s="19"/>
      <c r="O5" s="19"/>
      <c r="P5" s="19"/>
      <c r="Q5" s="19"/>
      <c r="R5" s="19"/>
      <c r="S5" s="19"/>
      <c r="T5" s="19"/>
      <c r="U5" s="19"/>
      <c r="V5" s="19"/>
      <c r="W5" s="19"/>
      <c r="X5" s="19"/>
      <c r="Y5" s="19"/>
      <c r="Z5" s="19"/>
      <c r="AA5" s="19"/>
      <c r="AB5" s="19"/>
      <c r="AC5" s="20"/>
    </row>
    <row r="6" spans="1:29" ht="15.75" x14ac:dyDescent="0.25">
      <c r="A6" s="2"/>
      <c r="B6" s="25" t="s">
        <v>144</v>
      </c>
      <c r="C6" s="27"/>
      <c r="D6" s="27"/>
      <c r="E6" s="27"/>
      <c r="F6" s="27"/>
      <c r="G6" s="27"/>
      <c r="H6" s="27"/>
      <c r="I6" s="27"/>
      <c r="J6" s="27"/>
      <c r="K6" s="27"/>
      <c r="L6" s="27"/>
      <c r="M6" s="27"/>
      <c r="N6" s="27"/>
      <c r="O6" s="27"/>
      <c r="P6" s="27"/>
      <c r="Q6" s="27"/>
      <c r="R6" s="27"/>
      <c r="S6" s="27"/>
      <c r="T6" s="27"/>
      <c r="U6" s="27"/>
      <c r="V6" s="27"/>
      <c r="W6" s="27"/>
      <c r="X6" s="27"/>
      <c r="Y6" s="27"/>
      <c r="Z6" s="27"/>
      <c r="AA6" s="27"/>
      <c r="AB6" s="27"/>
      <c r="AC6" s="28"/>
    </row>
    <row r="7" spans="1:29" ht="19.5" customHeight="1" x14ac:dyDescent="0.25">
      <c r="A7" s="2"/>
      <c r="B7" s="25" t="s">
        <v>102</v>
      </c>
      <c r="C7" s="27"/>
      <c r="D7" s="27"/>
      <c r="E7" s="27"/>
      <c r="F7" s="27"/>
      <c r="G7" s="27"/>
      <c r="H7" s="27"/>
      <c r="I7" s="27"/>
      <c r="J7" s="27"/>
      <c r="K7" s="27"/>
      <c r="L7" s="27"/>
      <c r="M7" s="27"/>
      <c r="N7" s="27"/>
      <c r="O7" s="27"/>
      <c r="P7" s="27"/>
      <c r="Q7" s="27"/>
      <c r="R7" s="27"/>
      <c r="S7" s="27"/>
      <c r="T7" s="27"/>
      <c r="U7" s="27"/>
      <c r="V7" s="27"/>
      <c r="W7" s="27"/>
      <c r="X7" s="27"/>
      <c r="Y7" s="27"/>
      <c r="Z7" s="27"/>
      <c r="AA7" s="27"/>
      <c r="AB7" s="27"/>
      <c r="AC7" s="28"/>
    </row>
    <row r="8" spans="1:29" ht="19.5" customHeight="1" x14ac:dyDescent="0.25">
      <c r="A8" s="2"/>
      <c r="B8" s="25" t="s">
        <v>12</v>
      </c>
      <c r="C8" s="27"/>
      <c r="D8" s="27"/>
      <c r="E8" s="27"/>
      <c r="F8" s="27"/>
      <c r="G8" s="27"/>
      <c r="H8" s="27"/>
      <c r="I8" s="27"/>
      <c r="J8" s="27"/>
      <c r="K8" s="27"/>
      <c r="L8" s="27"/>
      <c r="M8" s="27"/>
      <c r="N8" s="27"/>
      <c r="O8" s="27"/>
      <c r="P8" s="27"/>
      <c r="Q8" s="27"/>
      <c r="R8" s="27"/>
      <c r="S8" s="27"/>
      <c r="T8" s="27"/>
      <c r="U8" s="27"/>
      <c r="V8" s="27"/>
      <c r="W8" s="27"/>
      <c r="X8" s="27"/>
      <c r="Y8" s="27"/>
      <c r="Z8" s="27"/>
      <c r="AA8" s="27"/>
      <c r="AB8" s="27"/>
      <c r="AC8" s="28"/>
    </row>
    <row r="9" spans="1:29" ht="19.5" customHeight="1" x14ac:dyDescent="0.25">
      <c r="A9" s="2"/>
      <c r="B9" s="25" t="s">
        <v>103</v>
      </c>
      <c r="C9" s="27"/>
      <c r="D9" s="27"/>
      <c r="E9" s="27"/>
      <c r="F9" s="27"/>
      <c r="G9" s="27"/>
      <c r="H9" s="27"/>
      <c r="I9" s="27"/>
      <c r="J9" s="27"/>
      <c r="K9" s="27"/>
      <c r="L9" s="27"/>
      <c r="M9" s="27"/>
      <c r="N9" s="27"/>
      <c r="O9" s="27"/>
      <c r="P9" s="27"/>
      <c r="Q9" s="27"/>
      <c r="R9" s="27"/>
      <c r="S9" s="27"/>
      <c r="T9" s="27"/>
      <c r="U9" s="27"/>
      <c r="V9" s="27"/>
      <c r="W9" s="27"/>
      <c r="X9" s="27"/>
      <c r="Y9" s="27"/>
      <c r="Z9" s="27"/>
      <c r="AA9" s="27"/>
      <c r="AB9" s="27"/>
      <c r="AC9" s="28"/>
    </row>
    <row r="10" spans="1:29" ht="19.5" customHeight="1" thickBot="1" x14ac:dyDescent="0.3">
      <c r="A10" s="2"/>
      <c r="B10" s="26" t="s">
        <v>148</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30"/>
    </row>
    <row r="11" spans="1:29" ht="15.75" thickBot="1" x14ac:dyDescent="0.3">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row>
    <row r="12" spans="1:29" ht="15.75" thickBot="1" x14ac:dyDescent="0.3">
      <c r="A12" s="2"/>
      <c r="B12" s="43" t="s">
        <v>1</v>
      </c>
      <c r="C12" s="53"/>
      <c r="D12" s="53"/>
      <c r="E12" s="53"/>
      <c r="F12" s="53"/>
      <c r="G12" s="53"/>
      <c r="H12" s="52" t="s">
        <v>2</v>
      </c>
      <c r="I12" s="53"/>
      <c r="J12" s="53"/>
      <c r="K12" s="53"/>
      <c r="L12" s="53"/>
      <c r="M12" s="53"/>
      <c r="N12" s="53"/>
      <c r="O12" s="53"/>
      <c r="P12" s="53"/>
      <c r="Q12" s="53"/>
      <c r="R12" s="54"/>
      <c r="S12" s="43" t="s">
        <v>11</v>
      </c>
      <c r="T12" s="44"/>
      <c r="U12" s="44"/>
      <c r="V12" s="44"/>
      <c r="W12" s="44"/>
      <c r="X12" s="45"/>
      <c r="Y12" s="38"/>
      <c r="Z12" s="2"/>
      <c r="AA12" s="2"/>
      <c r="AB12" s="2"/>
      <c r="AC12" s="2"/>
    </row>
    <row r="13" spans="1:29" s="1" customFormat="1" ht="83.25" customHeight="1" thickBot="1" x14ac:dyDescent="0.3">
      <c r="A13" s="2"/>
      <c r="B13" s="36" t="s">
        <v>149</v>
      </c>
      <c r="C13" s="46" t="s">
        <v>0</v>
      </c>
      <c r="D13" s="47"/>
      <c r="E13" s="47"/>
      <c r="F13" s="47"/>
      <c r="G13" s="47"/>
      <c r="H13" s="50" t="s">
        <v>5</v>
      </c>
      <c r="I13" s="51"/>
      <c r="J13" s="51"/>
      <c r="K13" s="51"/>
      <c r="L13" s="55"/>
      <c r="M13" s="48" t="s">
        <v>3</v>
      </c>
      <c r="N13" s="49"/>
      <c r="O13" s="49"/>
      <c r="P13" s="49"/>
      <c r="Q13" s="49"/>
      <c r="R13" s="13" t="s">
        <v>107</v>
      </c>
      <c r="S13" s="50" t="s">
        <v>4</v>
      </c>
      <c r="T13" s="51"/>
      <c r="U13" s="51"/>
      <c r="V13" s="51"/>
      <c r="W13" s="51"/>
      <c r="X13" s="13" t="s">
        <v>106</v>
      </c>
      <c r="Y13" s="39"/>
      <c r="Z13" s="2"/>
      <c r="AA13" s="2"/>
      <c r="AB13" s="2"/>
      <c r="AC13" s="2"/>
    </row>
    <row r="14" spans="1:29" ht="21" customHeight="1" thickBot="1" x14ac:dyDescent="0.3">
      <c r="A14" s="2"/>
      <c r="B14" s="37" t="s">
        <v>150</v>
      </c>
      <c r="C14" s="13">
        <v>2015</v>
      </c>
      <c r="D14" s="13">
        <v>2016</v>
      </c>
      <c r="E14" s="13">
        <v>2017</v>
      </c>
      <c r="F14" s="13">
        <v>2018</v>
      </c>
      <c r="G14" s="13">
        <v>2019</v>
      </c>
      <c r="H14" s="13">
        <v>2015</v>
      </c>
      <c r="I14" s="13">
        <v>2016</v>
      </c>
      <c r="J14" s="13">
        <v>2017</v>
      </c>
      <c r="K14" s="13">
        <v>2018</v>
      </c>
      <c r="L14" s="13">
        <v>2019</v>
      </c>
      <c r="M14" s="24">
        <v>2015</v>
      </c>
      <c r="N14" s="15">
        <v>2016</v>
      </c>
      <c r="O14" s="15">
        <v>2017</v>
      </c>
      <c r="P14" s="15">
        <v>2018</v>
      </c>
      <c r="Q14" s="15">
        <v>2019</v>
      </c>
      <c r="R14" s="14" t="s">
        <v>105</v>
      </c>
      <c r="S14" s="14">
        <v>2015</v>
      </c>
      <c r="T14" s="17">
        <v>2016</v>
      </c>
      <c r="U14" s="16">
        <v>2017</v>
      </c>
      <c r="V14" s="14">
        <v>2018</v>
      </c>
      <c r="W14" s="14">
        <v>2019</v>
      </c>
      <c r="X14" s="14" t="s">
        <v>105</v>
      </c>
      <c r="Y14" s="35" t="s">
        <v>10</v>
      </c>
      <c r="Z14" s="2"/>
      <c r="AA14" s="2"/>
      <c r="AB14" s="2"/>
      <c r="AC14" s="2"/>
    </row>
    <row r="15" spans="1:29" x14ac:dyDescent="0.25">
      <c r="A15" s="2"/>
      <c r="B15" s="41" t="s">
        <v>20</v>
      </c>
      <c r="C15" s="31">
        <v>29974.283528502281</v>
      </c>
      <c r="D15" s="31">
        <v>31551.877398423454</v>
      </c>
      <c r="E15" s="31">
        <v>32527.708658168511</v>
      </c>
      <c r="F15" s="31">
        <v>33533.720266153105</v>
      </c>
      <c r="G15" s="31">
        <v>34539.731874137695</v>
      </c>
      <c r="H15" s="31">
        <v>22</v>
      </c>
      <c r="I15" s="31">
        <v>562</v>
      </c>
      <c r="J15" s="32">
        <v>1124</v>
      </c>
      <c r="K15" s="31">
        <v>20</v>
      </c>
      <c r="L15" s="31">
        <v>4</v>
      </c>
      <c r="M15" s="11">
        <f>IF(H15="","Not Available", (H15/C15)*100000)</f>
        <v>73.39624975215969</v>
      </c>
      <c r="N15" s="11">
        <f>IF(I15="","Not Available", (I15/D15)*100000)</f>
        <v>1781.1935337580937</v>
      </c>
      <c r="O15" s="11">
        <f>IF(J15="","Not Available", (J15/E15)*100000)</f>
        <v>3455.5154554907012</v>
      </c>
      <c r="P15" s="11">
        <f>IF(K15="","Not Available", (K15/F15)*100000)</f>
        <v>59.641458929287914</v>
      </c>
      <c r="Q15" s="11">
        <f>IF(L15="","Not Available", (L15/G15)*100000)</f>
        <v>11.580865811512217</v>
      </c>
      <c r="R15" s="11">
        <f>AVERAGE(M15:Q15)</f>
        <v>1076.2655127483508</v>
      </c>
      <c r="S15" s="33">
        <v>4</v>
      </c>
      <c r="T15" s="33">
        <v>8</v>
      </c>
      <c r="U15" s="33">
        <v>24</v>
      </c>
      <c r="V15" s="33">
        <v>2</v>
      </c>
      <c r="W15" s="33">
        <v>3</v>
      </c>
      <c r="X15" s="12">
        <f>((S15+T15+U15+V15+W15)/(260)*100)</f>
        <v>15.769230769230768</v>
      </c>
      <c r="Y15" s="10" t="str">
        <f>IF(AND(R15&gt;=GRAPH!$M$9, X15&gt;= GRAPH!$N$9), "HIGH", IF(AND(R15&lt;GRAPH!$M$9, X15&lt;GRAPH!$N$9), "LOW", IF(AND(R15&lt;GRAPH!$M$9, X15&gt;=GRAPH!$N$9), "MEDIUM", IF(AND(R15&gt;=GRAPH!$M$9,X15&lt;GRAPH!$N$9), "MEDIUM"))))</f>
        <v>LOW</v>
      </c>
      <c r="Z15" s="2"/>
      <c r="AA15" s="2"/>
      <c r="AB15" s="2"/>
      <c r="AC15" s="2"/>
    </row>
    <row r="16" spans="1:29" x14ac:dyDescent="0.25">
      <c r="A16" s="2"/>
      <c r="B16" s="42" t="s">
        <v>21</v>
      </c>
      <c r="C16" s="31">
        <v>64851.601240308846</v>
      </c>
      <c r="D16" s="32">
        <v>68264.843410851419</v>
      </c>
      <c r="E16" s="32">
        <v>70376.127227681878</v>
      </c>
      <c r="F16" s="32">
        <v>72552.708482146263</v>
      </c>
      <c r="G16" s="32">
        <v>74729.289736610648</v>
      </c>
      <c r="H16" s="32">
        <v>50</v>
      </c>
      <c r="I16" s="31">
        <v>664</v>
      </c>
      <c r="J16" s="32">
        <v>1328</v>
      </c>
      <c r="K16" s="32">
        <v>36</v>
      </c>
      <c r="L16" s="32">
        <v>89</v>
      </c>
      <c r="M16" s="11">
        <f>IF(H16="","Not Available", (H16/C16)*100000)</f>
        <v>77.099098624757232</v>
      </c>
      <c r="N16" s="11">
        <f>IF(I16="","Not Available", (I16/D16)*100000)</f>
        <v>972.68222824993722</v>
      </c>
      <c r="O16" s="11">
        <f>IF(J16="","Not Available", (J16/E16)*100000)</f>
        <v>1887.0035228048782</v>
      </c>
      <c r="P16" s="11">
        <f>IF(K16="","Not Available", (K16/F16)*100000)</f>
        <v>49.61909865688731</v>
      </c>
      <c r="Q16" s="11">
        <f>IF(L16="","Not Available", (L16/G16)*100000)</f>
        <v>119.09654208368313</v>
      </c>
      <c r="R16" s="11">
        <f>AVERAGE(M16:Q16)</f>
        <v>621.10009808402867</v>
      </c>
      <c r="S16" s="34">
        <v>9</v>
      </c>
      <c r="T16" s="33">
        <v>18</v>
      </c>
      <c r="U16" s="34">
        <v>38</v>
      </c>
      <c r="V16" s="34">
        <v>19</v>
      </c>
      <c r="W16" s="34">
        <v>15</v>
      </c>
      <c r="X16" s="12">
        <f>((S16+T16+U16+V16+W16)/(260)*100)</f>
        <v>38.076923076923073</v>
      </c>
      <c r="Y16" s="10" t="str">
        <f>IF(AND(R16&gt;=GRAPH!$M$9, X16&gt;= GRAPH!$N$9), "HIGH", IF(AND(R16&lt;GRAPH!$M$9, X16&lt;GRAPH!$N$9), "LOW", IF(AND(R16&lt;GRAPH!$M$9, X16&gt;=GRAPH!$N$9), "MEDIUM", IF(AND(R16&gt;=GRAPH!$M$9,X16&lt;GRAPH!$N$9), "MEDIUM"))))</f>
        <v>MEDIUM</v>
      </c>
      <c r="Z16" s="2"/>
      <c r="AA16" s="2"/>
      <c r="AB16" s="2"/>
      <c r="AC16" s="2"/>
    </row>
    <row r="17" spans="1:29" x14ac:dyDescent="0.25">
      <c r="A17" s="2"/>
      <c r="B17" s="41" t="s">
        <v>108</v>
      </c>
      <c r="C17" s="31">
        <v>35607.196586289225</v>
      </c>
      <c r="D17" s="32">
        <v>37481.259564514978</v>
      </c>
      <c r="E17" s="32">
        <v>38640.473777850493</v>
      </c>
      <c r="F17" s="32">
        <v>39835.539977165456</v>
      </c>
      <c r="G17" s="32">
        <v>41030.606176480418</v>
      </c>
      <c r="H17" s="32">
        <v>2</v>
      </c>
      <c r="I17" s="31">
        <v>1337</v>
      </c>
      <c r="J17" s="32">
        <v>2674</v>
      </c>
      <c r="K17" s="32">
        <v>2498</v>
      </c>
      <c r="L17" s="32">
        <v>1452</v>
      </c>
      <c r="M17" s="11">
        <f>IF(H17="","Not Available", (H17/C17)*100000)</f>
        <v>5.6168420761608422</v>
      </c>
      <c r="N17" s="11">
        <f>IF(I17="","Not Available", (I17/D17)*100000)</f>
        <v>3567.1159815178462</v>
      </c>
      <c r="O17" s="11">
        <f>IF(J17="","Not Available", (J17/E17)*100000)</f>
        <v>6920.2050041446209</v>
      </c>
      <c r="P17" s="11">
        <f>IF(K17="","Not Available", (K17/F17)*100000)</f>
        <v>6270.7823251094487</v>
      </c>
      <c r="Q17" s="11">
        <f>IF(L17="","Not Available", (L17/G17)*100000)</f>
        <v>3538.8217121498833</v>
      </c>
      <c r="R17" s="11">
        <f>AVERAGE(M17:Q17)</f>
        <v>4060.5083729995918</v>
      </c>
      <c r="S17" s="34">
        <v>2</v>
      </c>
      <c r="T17" s="33">
        <v>4</v>
      </c>
      <c r="U17" s="34">
        <v>34</v>
      </c>
      <c r="V17" s="34">
        <v>51</v>
      </c>
      <c r="W17" s="34">
        <v>18</v>
      </c>
      <c r="X17" s="12">
        <f>((S17+T17+U17+V17+W17)/(260)*100)</f>
        <v>41.923076923076927</v>
      </c>
      <c r="Y17" s="10" t="str">
        <f>IF(AND(R17&gt;=GRAPH!$M$9, X17&gt;= GRAPH!$N$9), "HIGH", IF(AND(R17&lt;GRAPH!$M$9, X17&lt;GRAPH!$N$9), "LOW", IF(AND(R17&lt;GRAPH!$M$9, X17&gt;=GRAPH!$N$9), "MEDIUM", IF(AND(R17&gt;=GRAPH!$M$9,X17&lt;GRAPH!$N$9), "MEDIUM"))))</f>
        <v>HIGH</v>
      </c>
      <c r="Z17" s="2"/>
      <c r="AA17" s="2"/>
      <c r="AB17" s="2"/>
      <c r="AC17" s="2"/>
    </row>
    <row r="18" spans="1:29" x14ac:dyDescent="0.25">
      <c r="A18" s="2"/>
      <c r="B18" s="42" t="s">
        <v>22</v>
      </c>
      <c r="C18" s="31">
        <v>149800.26390893009</v>
      </c>
      <c r="D18" s="32">
        <v>157684.48832518957</v>
      </c>
      <c r="E18" s="32">
        <v>162561.32817029851</v>
      </c>
      <c r="F18" s="32">
        <v>167588.99811370979</v>
      </c>
      <c r="G18" s="32">
        <v>172616.66805712107</v>
      </c>
      <c r="H18" s="32">
        <v>15</v>
      </c>
      <c r="I18" s="31">
        <v>6613</v>
      </c>
      <c r="J18" s="32">
        <v>13226</v>
      </c>
      <c r="K18" s="32">
        <v>5559</v>
      </c>
      <c r="L18" s="32">
        <v>5830</v>
      </c>
      <c r="M18" s="11">
        <f>IF(H18="","Not Available", (H18/C18)*100000)</f>
        <v>10.013333493937724</v>
      </c>
      <c r="N18" s="11">
        <f>IF(I18="","Not Available", (I18/D18)*100000)</f>
        <v>4193.817711709311</v>
      </c>
      <c r="O18" s="11">
        <f>IF(J18="","Not Available", (J18/E18)*100000)</f>
        <v>8136.0063607160628</v>
      </c>
      <c r="P18" s="11">
        <f>IF(K18="","Not Available", (K18/F18)*100000)</f>
        <v>3317.0435187089051</v>
      </c>
      <c r="Q18" s="11">
        <f>IF(L18="","Not Available", (L18/G18)*100000)</f>
        <v>3377.4258683238968</v>
      </c>
      <c r="R18" s="11">
        <f>AVERAGE(M18:Q18)</f>
        <v>3806.8613585904227</v>
      </c>
      <c r="S18" s="34">
        <v>4</v>
      </c>
      <c r="T18" s="33">
        <v>8</v>
      </c>
      <c r="U18" s="34">
        <v>35</v>
      </c>
      <c r="V18" s="34">
        <v>52</v>
      </c>
      <c r="W18" s="34">
        <v>18</v>
      </c>
      <c r="X18" s="12">
        <f>((S18+T18+U18+V18+W18)/(260)*100)</f>
        <v>45</v>
      </c>
      <c r="Y18" s="10" t="str">
        <f>IF(AND(R18&gt;=GRAPH!$M$9, X18&gt;= GRAPH!$N$9), "HIGH", IF(AND(R18&lt;GRAPH!$M$9, X18&lt;GRAPH!$N$9), "LOW", IF(AND(R18&lt;GRAPH!$M$9, X18&gt;=GRAPH!$N$9), "MEDIUM", IF(AND(R18&gt;=GRAPH!$M$9,X18&lt;GRAPH!$N$9), "MEDIUM"))))</f>
        <v>MEDIUM</v>
      </c>
      <c r="Z18" s="2"/>
      <c r="AA18" s="2"/>
      <c r="AB18" s="2"/>
      <c r="AC18" s="2"/>
    </row>
    <row r="19" spans="1:29" x14ac:dyDescent="0.25">
      <c r="A19" s="2"/>
      <c r="B19" s="41" t="s">
        <v>23</v>
      </c>
      <c r="C19" s="31">
        <v>58766.94409795673</v>
      </c>
      <c r="D19" s="32">
        <v>61859.941155743931</v>
      </c>
      <c r="E19" s="32">
        <v>63773.135212107147</v>
      </c>
      <c r="F19" s="32">
        <v>65745.500218667163</v>
      </c>
      <c r="G19" s="32">
        <v>67717.865225227171</v>
      </c>
      <c r="H19" s="32">
        <v>9</v>
      </c>
      <c r="I19" s="31">
        <v>3094</v>
      </c>
      <c r="J19" s="32">
        <v>6188</v>
      </c>
      <c r="K19" s="32">
        <v>4310</v>
      </c>
      <c r="L19" s="32">
        <v>3154</v>
      </c>
      <c r="M19" s="11">
        <f>IF(H19="","Not Available", (H19/C19)*100000)</f>
        <v>15.31473201158493</v>
      </c>
      <c r="N19" s="11">
        <f>IF(I19="","Not Available", (I19/D19)*100000)</f>
        <v>5001.6213112946207</v>
      </c>
      <c r="O19" s="11">
        <f>IF(J19="","Not Available", (J19/E19)*100000)</f>
        <v>9703.145343911563</v>
      </c>
      <c r="P19" s="11">
        <f>IF(K19="","Not Available", (K19/F19)*100000)</f>
        <v>6555.581729038634</v>
      </c>
      <c r="Q19" s="11">
        <f>IF(L19="","Not Available", (L19/G19)*100000)</f>
        <v>4657.5596993642821</v>
      </c>
      <c r="R19" s="11">
        <f>AVERAGE(M19:Q19)</f>
        <v>5186.6445631241368</v>
      </c>
      <c r="S19" s="34">
        <v>4</v>
      </c>
      <c r="T19" s="33">
        <v>8</v>
      </c>
      <c r="U19" s="34">
        <v>36</v>
      </c>
      <c r="V19" s="34">
        <v>45</v>
      </c>
      <c r="W19" s="34">
        <v>18</v>
      </c>
      <c r="X19" s="12">
        <f>((S19+T19+U19+V19+W19)/(260)*100)</f>
        <v>42.692307692307693</v>
      </c>
      <c r="Y19" s="10" t="str">
        <f>IF(AND(R19&gt;=GRAPH!$M$9, X19&gt;= GRAPH!$N$9), "HIGH", IF(AND(R19&lt;GRAPH!$M$9, X19&lt;GRAPH!$N$9), "LOW", IF(AND(R19&lt;GRAPH!$M$9, X19&gt;=GRAPH!$N$9), "MEDIUM", IF(AND(R19&gt;=GRAPH!$M$9,X19&lt;GRAPH!$N$9), "MEDIUM"))))</f>
        <v>HIGH</v>
      </c>
      <c r="Z19" s="2"/>
      <c r="AA19" s="2"/>
      <c r="AB19" s="2"/>
      <c r="AC19" s="2"/>
    </row>
    <row r="20" spans="1:29" x14ac:dyDescent="0.25">
      <c r="A20" s="2"/>
      <c r="B20" s="42" t="s">
        <v>24</v>
      </c>
      <c r="C20" s="31">
        <v>34097.048328591191</v>
      </c>
      <c r="D20" s="32">
        <v>35891.629819569673</v>
      </c>
      <c r="E20" s="32">
        <v>37001.680226360484</v>
      </c>
      <c r="F20" s="32">
        <v>38146.062089031424</v>
      </c>
      <c r="G20" s="32">
        <v>39290.443951702364</v>
      </c>
      <c r="H20" s="32">
        <v>3</v>
      </c>
      <c r="I20" s="31">
        <v>1804</v>
      </c>
      <c r="J20" s="32">
        <v>3608</v>
      </c>
      <c r="K20" s="32">
        <v>3007</v>
      </c>
      <c r="L20" s="32">
        <v>3111</v>
      </c>
      <c r="M20" s="11">
        <f>IF(H20="","Not Available", (H20/C20)*100000)</f>
        <v>8.7984155434487512</v>
      </c>
      <c r="N20" s="11">
        <f>IF(I20="","Not Available", (I20/D20)*100000)</f>
        <v>5026.2415194541572</v>
      </c>
      <c r="O20" s="11">
        <f>IF(J20="","Not Available", (J20/E20)*100000)</f>
        <v>9750.9085477410645</v>
      </c>
      <c r="P20" s="11">
        <f>IF(K20="","Not Available", (K20/F20)*100000)</f>
        <v>7882.8582436157603</v>
      </c>
      <c r="Q20" s="11">
        <f>IF(L20="","Not Available", (L20/G20)*100000)</f>
        <v>7917.9558363458191</v>
      </c>
      <c r="R20" s="11">
        <f>AVERAGE(M20:Q20)</f>
        <v>6117.3525125400502</v>
      </c>
      <c r="S20" s="34">
        <v>2</v>
      </c>
      <c r="T20" s="33">
        <v>4</v>
      </c>
      <c r="U20" s="34">
        <v>35</v>
      </c>
      <c r="V20" s="34">
        <v>50</v>
      </c>
      <c r="W20" s="34">
        <v>18</v>
      </c>
      <c r="X20" s="12">
        <f>((S20+T20+U20+V20+W20)/(260)*100)</f>
        <v>41.923076923076927</v>
      </c>
      <c r="Y20" s="10" t="str">
        <f>IF(AND(R20&gt;=GRAPH!$M$9, X20&gt;= GRAPH!$N$9), "HIGH", IF(AND(R20&lt;GRAPH!$M$9, X20&lt;GRAPH!$N$9), "LOW", IF(AND(R20&lt;GRAPH!$M$9, X20&gt;=GRAPH!$N$9), "MEDIUM", IF(AND(R20&gt;=GRAPH!$M$9,X20&lt;GRAPH!$N$9), "MEDIUM"))))</f>
        <v>HIGH</v>
      </c>
      <c r="Z20" s="2"/>
      <c r="AA20" s="2"/>
      <c r="AB20" s="2"/>
      <c r="AC20" s="2"/>
    </row>
    <row r="21" spans="1:29" x14ac:dyDescent="0.25">
      <c r="A21" s="2"/>
      <c r="B21" s="41" t="s">
        <v>109</v>
      </c>
      <c r="C21" s="31">
        <v>40262.32234530303</v>
      </c>
      <c r="D21" s="32">
        <v>42381.391942424241</v>
      </c>
      <c r="E21" s="32">
        <v>43692.156641674475</v>
      </c>
      <c r="F21" s="32">
        <v>45043.460455334513</v>
      </c>
      <c r="G21" s="32">
        <v>46394.76426899455</v>
      </c>
      <c r="H21" s="32">
        <v>351</v>
      </c>
      <c r="I21" s="31">
        <v>1482</v>
      </c>
      <c r="J21" s="32">
        <v>2964</v>
      </c>
      <c r="K21" s="32">
        <v>1844</v>
      </c>
      <c r="L21" s="32">
        <v>902</v>
      </c>
      <c r="M21" s="11">
        <f>IF(H21="","Not Available", (H21/C21)*100000)</f>
        <v>871.78279730043289</v>
      </c>
      <c r="N21" s="11">
        <f>IF(I21="","Not Available", (I21/D21)*100000)</f>
        <v>3496.8176647272921</v>
      </c>
      <c r="O21" s="11">
        <f>IF(J21="","Not Available", (J21/E21)*100000)</f>
        <v>6783.8262695709454</v>
      </c>
      <c r="P21" s="11">
        <f>IF(K21="","Not Available", (K21/F21)*100000)</f>
        <v>4093.82401209722</v>
      </c>
      <c r="Q21" s="11">
        <f>IF(L21="","Not Available", (L21/G21)*100000)</f>
        <v>1944.1848971798813</v>
      </c>
      <c r="R21" s="11">
        <f>AVERAGE(M21:Q21)</f>
        <v>3438.0871281751547</v>
      </c>
      <c r="S21" s="34">
        <v>7</v>
      </c>
      <c r="T21" s="33">
        <v>14</v>
      </c>
      <c r="U21" s="34">
        <v>49</v>
      </c>
      <c r="V21" s="34">
        <v>51</v>
      </c>
      <c r="W21" s="34">
        <v>18</v>
      </c>
      <c r="X21" s="12">
        <f>((S21+T21+U21+V21+W21)/(260)*100)</f>
        <v>53.46153846153846</v>
      </c>
      <c r="Y21" s="10" t="str">
        <f>IF(AND(R21&gt;=GRAPH!$M$9, X21&gt;= GRAPH!$N$9), "HIGH", IF(AND(R21&lt;GRAPH!$M$9, X21&lt;GRAPH!$N$9), "LOW", IF(AND(R21&lt;GRAPH!$M$9, X21&gt;=GRAPH!$N$9), "MEDIUM", IF(AND(R21&gt;=GRAPH!$M$9,X21&lt;GRAPH!$N$9), "MEDIUM"))))</f>
        <v>MEDIUM</v>
      </c>
      <c r="Z21" s="2"/>
      <c r="AA21" s="2"/>
      <c r="AB21" s="2"/>
      <c r="AC21" s="2"/>
    </row>
    <row r="22" spans="1:29" x14ac:dyDescent="0.25">
      <c r="A22" s="2"/>
      <c r="B22" s="42" t="s">
        <v>25</v>
      </c>
      <c r="C22" s="31">
        <v>46097.844839048172</v>
      </c>
      <c r="D22" s="32">
        <v>48524.04719899808</v>
      </c>
      <c r="E22" s="32">
        <v>50024.790926802147</v>
      </c>
      <c r="F22" s="32">
        <v>51571.949409074376</v>
      </c>
      <c r="G22" s="32">
        <v>53119.107891346604</v>
      </c>
      <c r="H22" s="32">
        <v>1</v>
      </c>
      <c r="I22" s="31">
        <v>161.5</v>
      </c>
      <c r="J22" s="32">
        <v>323</v>
      </c>
      <c r="K22" s="32">
        <v>1</v>
      </c>
      <c r="L22" s="32">
        <v>51</v>
      </c>
      <c r="M22" s="11">
        <f>IF(H22="","Not Available", (H22/C22)*100000)</f>
        <v>2.1692988110214833</v>
      </c>
      <c r="N22" s="11">
        <f>IF(I22="","Not Available", (I22/D22)*100000)</f>
        <v>332.82467008097098</v>
      </c>
      <c r="O22" s="11">
        <f>IF(J22="","Not Available", (J22/E22)*100000)</f>
        <v>645.67985995708375</v>
      </c>
      <c r="P22" s="11">
        <f>IF(K22="","Not Available", (K22/F22)*100000)</f>
        <v>1.9390385887256074</v>
      </c>
      <c r="Q22" s="11">
        <f>IF(L22="","Not Available", (L22/G22)*100000)</f>
        <v>96.010648567966967</v>
      </c>
      <c r="R22" s="11">
        <f>AVERAGE(M22:Q22)</f>
        <v>215.72470320115377</v>
      </c>
      <c r="S22" s="34">
        <v>1</v>
      </c>
      <c r="T22" s="33">
        <v>2</v>
      </c>
      <c r="U22" s="34">
        <v>23</v>
      </c>
      <c r="V22" s="34">
        <v>1</v>
      </c>
      <c r="W22" s="34">
        <v>8</v>
      </c>
      <c r="X22" s="12">
        <f>((S22+T22+U22+V22+W22)/(260)*100)</f>
        <v>13.461538461538462</v>
      </c>
      <c r="Y22" s="10" t="str">
        <f>IF(AND(R22&gt;=GRAPH!$M$9, X22&gt;= GRAPH!$N$9), "HIGH", IF(AND(R22&lt;GRAPH!$M$9, X22&lt;GRAPH!$N$9), "LOW", IF(AND(R22&lt;GRAPH!$M$9, X22&gt;=GRAPH!$N$9), "MEDIUM", IF(AND(R22&gt;=GRAPH!$M$9,X22&lt;GRAPH!$N$9), "MEDIUM"))))</f>
        <v>LOW</v>
      </c>
      <c r="Z22" s="2"/>
      <c r="AA22" s="2"/>
      <c r="AB22" s="2"/>
      <c r="AC22" s="2"/>
    </row>
    <row r="23" spans="1:29" x14ac:dyDescent="0.25">
      <c r="A23" s="2"/>
      <c r="B23" s="41" t="s">
        <v>26</v>
      </c>
      <c r="C23" s="31">
        <v>64173.8087447449</v>
      </c>
      <c r="D23" s="32">
        <v>67551.377626047266</v>
      </c>
      <c r="E23" s="32">
        <v>69640.595490770371</v>
      </c>
      <c r="F23" s="32">
        <v>71794.428341000385</v>
      </c>
      <c r="G23" s="32">
        <v>73948.261191230398</v>
      </c>
      <c r="H23" s="32">
        <v>47</v>
      </c>
      <c r="I23" s="31">
        <v>134.5</v>
      </c>
      <c r="J23" s="32">
        <v>269</v>
      </c>
      <c r="K23" s="32">
        <v>41</v>
      </c>
      <c r="L23" s="32">
        <v>139</v>
      </c>
      <c r="M23" s="11">
        <f>IF(H23="","Not Available", (H23/C23)*100000)</f>
        <v>73.238601415953454</v>
      </c>
      <c r="N23" s="11">
        <f>IF(I23="","Not Available", (I23/D23)*100000)</f>
        <v>199.10770842390323</v>
      </c>
      <c r="O23" s="11">
        <f>IF(J23="","Not Available", (J23/E23)*100000)</f>
        <v>386.2689543423723</v>
      </c>
      <c r="P23" s="11">
        <f>IF(K23="","Not Available", (K23/F23)*100000)</f>
        <v>57.107495591807229</v>
      </c>
      <c r="Q23" s="11">
        <f>IF(L23="","Not Available", (L23/G23)*100000)</f>
        <v>187.96926088707565</v>
      </c>
      <c r="R23" s="11">
        <f>AVERAGE(M23:Q23)</f>
        <v>180.73840413222237</v>
      </c>
      <c r="S23" s="34">
        <v>8</v>
      </c>
      <c r="T23" s="33">
        <v>16</v>
      </c>
      <c r="U23" s="34">
        <v>38</v>
      </c>
      <c r="V23" s="34">
        <v>6</v>
      </c>
      <c r="W23" s="34">
        <v>13</v>
      </c>
      <c r="X23" s="12">
        <f>((S23+T23+U23+V23+W23)/(260)*100)</f>
        <v>31.153846153846153</v>
      </c>
      <c r="Y23" s="10" t="str">
        <f>IF(AND(R23&gt;=GRAPH!$M$9, X23&gt;= GRAPH!$N$9), "HIGH", IF(AND(R23&lt;GRAPH!$M$9, X23&lt;GRAPH!$N$9), "LOW", IF(AND(R23&lt;GRAPH!$M$9, X23&gt;=GRAPH!$N$9), "MEDIUM", IF(AND(R23&gt;=GRAPH!$M$9,X23&lt;GRAPH!$N$9), "MEDIUM"))))</f>
        <v>LOW</v>
      </c>
      <c r="Z23" s="2"/>
      <c r="AA23" s="2"/>
      <c r="AB23" s="2"/>
      <c r="AC23" s="2"/>
    </row>
    <row r="24" spans="1:29" x14ac:dyDescent="0.25">
      <c r="A24" s="2"/>
      <c r="B24" s="42" t="s">
        <v>110</v>
      </c>
      <c r="C24" s="31">
        <v>146342.44605496878</v>
      </c>
      <c r="D24" s="32">
        <v>154044.68005786187</v>
      </c>
      <c r="E24" s="32">
        <v>158808.94851325967</v>
      </c>
      <c r="F24" s="32">
        <v>163720.56547758728</v>
      </c>
      <c r="G24" s="32">
        <v>168632.18244191489</v>
      </c>
      <c r="H24" s="32">
        <v>57</v>
      </c>
      <c r="I24" s="31">
        <v>1863.5</v>
      </c>
      <c r="J24" s="32">
        <v>3727</v>
      </c>
      <c r="K24" s="32">
        <v>836</v>
      </c>
      <c r="L24" s="32">
        <v>1556</v>
      </c>
      <c r="M24" s="11">
        <f>IF(H24="","Not Available", (H24/C24)*100000)</f>
        <v>38.949738463842408</v>
      </c>
      <c r="N24" s="11">
        <f>IF(I24="","Not Available", (I24/D24)*100000)</f>
        <v>1209.7139604561721</v>
      </c>
      <c r="O24" s="11">
        <f>IF(J24="","Not Available", (J24/E24)*100000)</f>
        <v>2346.8450832849735</v>
      </c>
      <c r="P24" s="11">
        <f>IF(K24="","Not Available", (K24/F24)*100000)</f>
        <v>510.62613762743518</v>
      </c>
      <c r="Q24" s="11">
        <f>IF(L24="","Not Available", (L24/G24)*100000)</f>
        <v>922.71829580095834</v>
      </c>
      <c r="R24" s="11">
        <f>AVERAGE(M24:Q24)</f>
        <v>1005.7706431266763</v>
      </c>
      <c r="S24" s="34">
        <v>5</v>
      </c>
      <c r="T24" s="33">
        <v>10</v>
      </c>
      <c r="U24" s="34">
        <v>50</v>
      </c>
      <c r="V24" s="34">
        <v>52</v>
      </c>
      <c r="W24" s="34">
        <v>18</v>
      </c>
      <c r="X24" s="12">
        <f>((S24+T24+U24+V24+W24)/(260)*100)</f>
        <v>51.923076923076927</v>
      </c>
      <c r="Y24" s="10" t="str">
        <f>IF(AND(R24&gt;=GRAPH!$M$9, X24&gt;= GRAPH!$N$9), "HIGH", IF(AND(R24&lt;GRAPH!$M$9, X24&lt;GRAPH!$N$9), "LOW", IF(AND(R24&lt;GRAPH!$M$9, X24&gt;=GRAPH!$N$9), "MEDIUM", IF(AND(R24&gt;=GRAPH!$M$9,X24&lt;GRAPH!$N$9), "MEDIUM"))))</f>
        <v>MEDIUM</v>
      </c>
      <c r="Z24" s="2"/>
      <c r="AA24" s="2"/>
      <c r="AB24" s="2"/>
      <c r="AC24" s="2"/>
    </row>
    <row r="25" spans="1:29" x14ac:dyDescent="0.25">
      <c r="A25" s="2"/>
      <c r="B25" s="41" t="s">
        <v>27</v>
      </c>
      <c r="C25" s="31">
        <v>32969.826446159022</v>
      </c>
      <c r="D25" s="32">
        <v>34705.080469641078</v>
      </c>
      <c r="E25" s="32">
        <v>35778.433473856785</v>
      </c>
      <c r="F25" s="32">
        <v>36884.982962738955</v>
      </c>
      <c r="G25" s="32">
        <v>37991.532451621126</v>
      </c>
      <c r="H25" s="32">
        <v>192</v>
      </c>
      <c r="I25" s="31">
        <v>171</v>
      </c>
      <c r="J25" s="32">
        <v>342</v>
      </c>
      <c r="K25" s="32">
        <v>12</v>
      </c>
      <c r="L25" s="32">
        <v>2</v>
      </c>
      <c r="M25" s="11">
        <f>IF(H25="","Not Available", (H25/C25)*100000)</f>
        <v>582.35065420663739</v>
      </c>
      <c r="N25" s="11">
        <f>IF(I25="","Not Available", (I25/D25)*100000)</f>
        <v>492.72324883264707</v>
      </c>
      <c r="O25" s="11">
        <f>IF(J25="","Not Available", (J25/E25)*100000)</f>
        <v>955.88310273533523</v>
      </c>
      <c r="P25" s="11">
        <f>IF(K25="","Not Available", (K25/F25)*100000)</f>
        <v>32.533565250992112</v>
      </c>
      <c r="Q25" s="11">
        <f>IF(L25="","Not Available", (L25/G25)*100000)</f>
        <v>5.2643309467624766</v>
      </c>
      <c r="R25" s="11">
        <f>AVERAGE(M25:Q25)</f>
        <v>413.75098039447482</v>
      </c>
      <c r="S25" s="34">
        <v>11</v>
      </c>
      <c r="T25" s="33">
        <v>22</v>
      </c>
      <c r="U25" s="34">
        <v>46</v>
      </c>
      <c r="V25" s="34">
        <v>3</v>
      </c>
      <c r="W25" s="34">
        <v>2</v>
      </c>
      <c r="X25" s="12">
        <f>((S25+T25+U25+V25+W25)/(260)*100)</f>
        <v>32.307692307692307</v>
      </c>
      <c r="Y25" s="10" t="str">
        <f>IF(AND(R25&gt;=GRAPH!$M$9, X25&gt;= GRAPH!$N$9), "HIGH", IF(AND(R25&lt;GRAPH!$M$9, X25&lt;GRAPH!$N$9), "LOW", IF(AND(R25&lt;GRAPH!$M$9, X25&gt;=GRAPH!$N$9), "MEDIUM", IF(AND(R25&gt;=GRAPH!$M$9,X25&lt;GRAPH!$N$9), "MEDIUM"))))</f>
        <v>LOW</v>
      </c>
      <c r="Z25" s="2"/>
      <c r="AA25" s="2"/>
      <c r="AB25" s="2"/>
      <c r="AC25" s="2"/>
    </row>
    <row r="26" spans="1:29" x14ac:dyDescent="0.25">
      <c r="A26" s="2"/>
      <c r="B26" s="42" t="s">
        <v>28</v>
      </c>
      <c r="C26" s="31">
        <v>212052.49404724219</v>
      </c>
      <c r="D26" s="32">
        <v>223213.15162867599</v>
      </c>
      <c r="E26" s="32">
        <v>230116.6511635835</v>
      </c>
      <c r="F26" s="32">
        <v>237233.66099338507</v>
      </c>
      <c r="G26" s="32">
        <v>244350.67082318664</v>
      </c>
      <c r="H26" s="32">
        <v>340</v>
      </c>
      <c r="I26" s="31">
        <v>457.5</v>
      </c>
      <c r="J26" s="32">
        <v>915</v>
      </c>
      <c r="K26" s="32">
        <v>196</v>
      </c>
      <c r="L26" s="32">
        <v>1006</v>
      </c>
      <c r="M26" s="11">
        <f>IF(H26="","Not Available", (H26/C26)*100000)</f>
        <v>160.33765673336197</v>
      </c>
      <c r="N26" s="11">
        <f>IF(I26="","Not Available", (I26/D26)*100000)</f>
        <v>204.96104134628658</v>
      </c>
      <c r="O26" s="11">
        <f>IF(J26="","Not Available", (J26/E26)*100000)</f>
        <v>397.62442021179601</v>
      </c>
      <c r="P26" s="11">
        <f>IF(K26="","Not Available", (K26/F26)*100000)</f>
        <v>82.618966962477216</v>
      </c>
      <c r="Q26" s="11">
        <f>IF(L26="","Not Available", (L26/G26)*100000)</f>
        <v>411.70339193705206</v>
      </c>
      <c r="R26" s="11">
        <f>AVERAGE(M26:Q26)</f>
        <v>251.44909543819477</v>
      </c>
      <c r="S26" s="34">
        <v>0</v>
      </c>
      <c r="T26" s="33">
        <v>0</v>
      </c>
      <c r="U26" s="34">
        <v>29</v>
      </c>
      <c r="V26" s="34">
        <v>13</v>
      </c>
      <c r="W26" s="34">
        <v>18</v>
      </c>
      <c r="X26" s="12">
        <f>((S26+T26+U26+V26+W26)/(260)*100)</f>
        <v>23.076923076923077</v>
      </c>
      <c r="Y26" s="10" t="str">
        <f>IF(AND(R26&gt;=GRAPH!$M$9, X26&gt;= GRAPH!$N$9), "HIGH", IF(AND(R26&lt;GRAPH!$M$9, X26&lt;GRAPH!$N$9), "LOW", IF(AND(R26&lt;GRAPH!$M$9, X26&gt;=GRAPH!$N$9), "MEDIUM", IF(AND(R26&gt;=GRAPH!$M$9,X26&lt;GRAPH!$N$9), "MEDIUM"))))</f>
        <v>LOW</v>
      </c>
      <c r="Z26" s="2"/>
      <c r="AA26" s="2"/>
      <c r="AB26" s="2"/>
      <c r="AC26" s="2"/>
    </row>
    <row r="27" spans="1:29" x14ac:dyDescent="0.25">
      <c r="A27" s="2"/>
      <c r="B27" s="41" t="s">
        <v>29</v>
      </c>
      <c r="C27" s="31">
        <v>40768.941683822108</v>
      </c>
      <c r="D27" s="32">
        <v>42914.675456654855</v>
      </c>
      <c r="E27" s="32">
        <v>44241.933460468921</v>
      </c>
      <c r="F27" s="32">
        <v>45610.240680895797</v>
      </c>
      <c r="G27" s="32">
        <v>46978.547901322672</v>
      </c>
      <c r="H27" s="32">
        <v>1590</v>
      </c>
      <c r="I27" s="31">
        <v>2450</v>
      </c>
      <c r="J27" s="32">
        <v>2376</v>
      </c>
      <c r="K27" s="32">
        <v>1509</v>
      </c>
      <c r="L27" s="32">
        <v>2354</v>
      </c>
      <c r="M27" s="11">
        <f>IF(H27="","Not Available", (H27/C27)*100000)</f>
        <v>3900.0276542153711</v>
      </c>
      <c r="N27" s="11">
        <f>IF(I27="","Not Available", (I27/D27)*100000)</f>
        <v>5709.0027454001738</v>
      </c>
      <c r="O27" s="11">
        <f>IF(J27="","Not Available", (J27/E27)*100000)</f>
        <v>5370.470533623954</v>
      </c>
      <c r="P27" s="11">
        <f>IF(K27="","Not Available", (K27/F27)*100000)</f>
        <v>3308.4675228036153</v>
      </c>
      <c r="Q27" s="11">
        <f>IF(L27="","Not Available", (L27/G27)*100000)</f>
        <v>5010.7977048258736</v>
      </c>
      <c r="R27" s="11">
        <f>AVERAGE(M27:Q27)</f>
        <v>4659.7532321737972</v>
      </c>
      <c r="S27" s="34">
        <v>17</v>
      </c>
      <c r="T27" s="33">
        <v>15</v>
      </c>
      <c r="U27" s="34">
        <v>19</v>
      </c>
      <c r="V27" s="34">
        <v>16</v>
      </c>
      <c r="W27" s="34">
        <v>18</v>
      </c>
      <c r="X27" s="12">
        <f>((S27+T27+U27+V27+W27)/(260)*100)</f>
        <v>32.692307692307693</v>
      </c>
      <c r="Y27" s="10" t="str">
        <f>IF(AND(R27&gt;=GRAPH!$M$9, X27&gt;= GRAPH!$N$9), "HIGH", IF(AND(R27&lt;GRAPH!$M$9, X27&lt;GRAPH!$N$9), "LOW", IF(AND(R27&lt;GRAPH!$M$9, X27&gt;=GRAPH!$N$9), "MEDIUM", IF(AND(R27&gt;=GRAPH!$M$9,X27&lt;GRAPH!$N$9), "MEDIUM"))))</f>
        <v>MEDIUM</v>
      </c>
      <c r="Z27" s="2"/>
      <c r="AA27" s="2"/>
      <c r="AB27" s="2"/>
      <c r="AC27" s="2"/>
    </row>
    <row r="28" spans="1:29" x14ac:dyDescent="0.25">
      <c r="A28" s="2"/>
      <c r="B28" s="42" t="s">
        <v>30</v>
      </c>
      <c r="C28" s="31">
        <v>229519.35081160624</v>
      </c>
      <c r="D28" s="32">
        <v>241599.31664379605</v>
      </c>
      <c r="E28" s="32">
        <v>249071.46045752169</v>
      </c>
      <c r="F28" s="32">
        <v>256774.7015025997</v>
      </c>
      <c r="G28" s="32">
        <v>264477.94254767767</v>
      </c>
      <c r="H28" s="32">
        <v>12</v>
      </c>
      <c r="I28" s="31">
        <v>7094.5</v>
      </c>
      <c r="J28" s="32">
        <v>14189</v>
      </c>
      <c r="K28" s="32">
        <v>4722</v>
      </c>
      <c r="L28" s="32">
        <v>3152</v>
      </c>
      <c r="M28" s="11">
        <f>IF(H28="","Not Available", (H28/C28)*100000)</f>
        <v>5.2283173325328125</v>
      </c>
      <c r="N28" s="11">
        <f>IF(I28="","Not Available", (I28/D28)*100000)</f>
        <v>2936.473537489278</v>
      </c>
      <c r="O28" s="11">
        <f>IF(J28="","Not Available", (J28/E28)*100000)</f>
        <v>5696.7586627291994</v>
      </c>
      <c r="P28" s="11">
        <f>IF(K28="","Not Available", (K28/F28)*100000)</f>
        <v>1838.9662113781847</v>
      </c>
      <c r="Q28" s="11">
        <f>IF(L28="","Not Available", (L28/G28)*100000)</f>
        <v>1191.7818059371004</v>
      </c>
      <c r="R28" s="11">
        <f>AVERAGE(M28:Q28)</f>
        <v>2333.8417069732591</v>
      </c>
      <c r="S28" s="34">
        <v>2</v>
      </c>
      <c r="T28" s="33">
        <v>4</v>
      </c>
      <c r="U28" s="34">
        <v>37</v>
      </c>
      <c r="V28" s="34">
        <v>49</v>
      </c>
      <c r="W28" s="34">
        <v>18</v>
      </c>
      <c r="X28" s="12">
        <f>((S28+T28+U28+V28+W28)/(260)*100)</f>
        <v>42.307692307692307</v>
      </c>
      <c r="Y28" s="10" t="str">
        <f>IF(AND(R28&gt;=GRAPH!$M$9, X28&gt;= GRAPH!$N$9), "HIGH", IF(AND(R28&lt;GRAPH!$M$9, X28&lt;GRAPH!$N$9), "LOW", IF(AND(R28&lt;GRAPH!$M$9, X28&gt;=GRAPH!$N$9), "MEDIUM", IF(AND(R28&gt;=GRAPH!$M$9,X28&lt;GRAPH!$N$9), "MEDIUM"))))</f>
        <v>MEDIUM</v>
      </c>
      <c r="Z28" s="2"/>
      <c r="AA28" s="2"/>
      <c r="AB28" s="2"/>
      <c r="AC28" s="2"/>
    </row>
    <row r="29" spans="1:29" x14ac:dyDescent="0.25">
      <c r="A29" s="2"/>
      <c r="B29" s="41" t="s">
        <v>31</v>
      </c>
      <c r="C29" s="31">
        <v>103324.77209295213</v>
      </c>
      <c r="D29" s="32">
        <v>108762.91799258119</v>
      </c>
      <c r="E29" s="32">
        <v>112126.71957998061</v>
      </c>
      <c r="F29" s="32">
        <v>115594.55626802125</v>
      </c>
      <c r="G29" s="32">
        <v>119062.39295606189</v>
      </c>
      <c r="H29" s="32">
        <v>189</v>
      </c>
      <c r="I29" s="31">
        <v>282</v>
      </c>
      <c r="J29" s="32">
        <v>564</v>
      </c>
      <c r="K29" s="32">
        <v>15</v>
      </c>
      <c r="L29" s="32">
        <v>275</v>
      </c>
      <c r="M29" s="11">
        <f>IF(H29="","Not Available", (H29/C29)*100000)</f>
        <v>182.91838072478251</v>
      </c>
      <c r="N29" s="11">
        <f>IF(I29="","Not Available", (I29/D29)*100000)</f>
        <v>259.27954601147741</v>
      </c>
      <c r="O29" s="11">
        <f>IF(J29="","Not Available", (J29/E29)*100000)</f>
        <v>503.00231926226621</v>
      </c>
      <c r="P29" s="11">
        <f>IF(K29="","Not Available", (K29/F29)*100000)</f>
        <v>12.976389619265909</v>
      </c>
      <c r="Q29" s="11">
        <f>IF(L29="","Not Available", (L29/G29)*100000)</f>
        <v>230.97133626525078</v>
      </c>
      <c r="R29" s="11">
        <f>AVERAGE(M29:Q29)</f>
        <v>237.82959437660855</v>
      </c>
      <c r="S29" s="34">
        <v>0</v>
      </c>
      <c r="T29" s="33">
        <v>0</v>
      </c>
      <c r="U29" s="34">
        <v>27</v>
      </c>
      <c r="V29" s="34">
        <v>8</v>
      </c>
      <c r="W29" s="34">
        <v>14</v>
      </c>
      <c r="X29" s="12">
        <f>((S29+T29+U29+V29+W29)/(260)*100)</f>
        <v>18.846153846153847</v>
      </c>
      <c r="Y29" s="10" t="str">
        <f>IF(AND(R29&gt;=GRAPH!$M$9, X29&gt;= GRAPH!$N$9), "HIGH", IF(AND(R29&lt;GRAPH!$M$9, X29&lt;GRAPH!$N$9), "LOW", IF(AND(R29&lt;GRAPH!$M$9, X29&gt;=GRAPH!$N$9), "MEDIUM", IF(AND(R29&gt;=GRAPH!$M$9,X29&lt;GRAPH!$N$9), "MEDIUM"))))</f>
        <v>LOW</v>
      </c>
      <c r="Z29" s="2"/>
      <c r="AA29" s="2"/>
      <c r="AB29" s="2"/>
      <c r="AC29" s="2"/>
    </row>
    <row r="30" spans="1:29" x14ac:dyDescent="0.25">
      <c r="A30" s="2"/>
      <c r="B30" s="42" t="s">
        <v>32</v>
      </c>
      <c r="C30" s="31">
        <v>144716.13343948594</v>
      </c>
      <c r="D30" s="32">
        <v>152332.77204156417</v>
      </c>
      <c r="E30" s="32">
        <v>157044.09488821047</v>
      </c>
      <c r="F30" s="32">
        <v>161901.12875073243</v>
      </c>
      <c r="G30" s="32">
        <v>166758.16261325439</v>
      </c>
      <c r="H30" s="32">
        <v>37</v>
      </c>
      <c r="I30" s="31">
        <v>792</v>
      </c>
      <c r="J30" s="32">
        <v>1584</v>
      </c>
      <c r="K30" s="32">
        <v>107</v>
      </c>
      <c r="L30" s="32">
        <v>544</v>
      </c>
      <c r="M30" s="11">
        <f>IF(H30="","Not Available", (H30/C30)*100000)</f>
        <v>25.567294482388728</v>
      </c>
      <c r="N30" s="11">
        <f>IF(I30="","Not Available", (I30/D30)*100000)</f>
        <v>519.91438833916959</v>
      </c>
      <c r="O30" s="11">
        <f>IF(J30="","Not Available", (J30/E30)*100000)</f>
        <v>1008.6339133779892</v>
      </c>
      <c r="P30" s="11">
        <f>IF(K30="","Not Available", (K30/F30)*100000)</f>
        <v>66.089718351958027</v>
      </c>
      <c r="Q30" s="11">
        <f>IF(L30="","Not Available", (L30/G30)*100000)</f>
        <v>326.22091265280073</v>
      </c>
      <c r="R30" s="11">
        <f>AVERAGE(M30:Q30)</f>
        <v>389.28524544086127</v>
      </c>
      <c r="S30" s="34">
        <v>7</v>
      </c>
      <c r="T30" s="33">
        <v>14</v>
      </c>
      <c r="U30" s="34">
        <v>48</v>
      </c>
      <c r="V30" s="34">
        <v>34</v>
      </c>
      <c r="W30" s="34">
        <v>16</v>
      </c>
      <c r="X30" s="12">
        <f>((S30+T30+U30+V30+W30)/(260)*100)</f>
        <v>45.769230769230766</v>
      </c>
      <c r="Y30" s="10" t="str">
        <f>IF(AND(R30&gt;=GRAPH!$M$9, X30&gt;= GRAPH!$N$9), "HIGH", IF(AND(R30&lt;GRAPH!$M$9, X30&lt;GRAPH!$N$9), "LOW", IF(AND(R30&lt;GRAPH!$M$9, X30&gt;=GRAPH!$N$9), "MEDIUM", IF(AND(R30&gt;=GRAPH!$M$9,X30&lt;GRAPH!$N$9), "MEDIUM"))))</f>
        <v>MEDIUM</v>
      </c>
      <c r="Z30" s="2"/>
      <c r="AA30" s="2"/>
      <c r="AB30" s="2"/>
      <c r="AC30" s="2"/>
    </row>
    <row r="31" spans="1:29" x14ac:dyDescent="0.25">
      <c r="A31" s="2"/>
      <c r="B31" s="41" t="s">
        <v>33</v>
      </c>
      <c r="C31" s="31">
        <v>232732.96006027338</v>
      </c>
      <c r="D31" s="32">
        <v>244982.06322134042</v>
      </c>
      <c r="E31" s="32">
        <v>252558.82806323754</v>
      </c>
      <c r="F31" s="32">
        <v>260369.92583838923</v>
      </c>
      <c r="G31" s="32">
        <v>268181.02361354092</v>
      </c>
      <c r="H31" s="32">
        <v>1143</v>
      </c>
      <c r="I31" s="31">
        <v>6530.5</v>
      </c>
      <c r="J31" s="32">
        <v>13061</v>
      </c>
      <c r="K31" s="32">
        <v>4249</v>
      </c>
      <c r="L31" s="32">
        <v>886</v>
      </c>
      <c r="M31" s="11">
        <f>IF(H31="","Not Available", (H31/C31)*100000)</f>
        <v>491.12081060799682</v>
      </c>
      <c r="N31" s="11">
        <f>IF(I31="","Not Available", (I31/D31)*100000)</f>
        <v>2665.7053639472852</v>
      </c>
      <c r="O31" s="11">
        <f>IF(J31="","Not Available", (J31/E31)*100000)</f>
        <v>5171.4684060577329</v>
      </c>
      <c r="P31" s="11">
        <f>IF(K31="","Not Available", (K31/F31)*100000)</f>
        <v>1631.9089028113565</v>
      </c>
      <c r="Q31" s="11">
        <f>IF(L31="","Not Available", (L31/G31)*100000)</f>
        <v>330.37386018660283</v>
      </c>
      <c r="R31" s="11">
        <f>AVERAGE(M31:Q31)</f>
        <v>2058.1154687221947</v>
      </c>
      <c r="S31" s="34">
        <v>12</v>
      </c>
      <c r="T31" s="33">
        <v>24</v>
      </c>
      <c r="U31" s="34">
        <v>50</v>
      </c>
      <c r="V31" s="34">
        <v>52</v>
      </c>
      <c r="W31" s="34">
        <v>18</v>
      </c>
      <c r="X31" s="12">
        <f>((S31+T31+U31+V31+W31)/(260)*100)</f>
        <v>60</v>
      </c>
      <c r="Y31" s="10" t="str">
        <f>IF(AND(R31&gt;=GRAPH!$M$9, X31&gt;= GRAPH!$N$9), "HIGH", IF(AND(R31&lt;GRAPH!$M$9, X31&lt;GRAPH!$N$9), "LOW", IF(AND(R31&lt;GRAPH!$M$9, X31&gt;=GRAPH!$N$9), "MEDIUM", IF(AND(R31&gt;=GRAPH!$M$9,X31&lt;GRAPH!$N$9), "MEDIUM"))))</f>
        <v>MEDIUM</v>
      </c>
      <c r="Z31" s="2"/>
      <c r="AA31" s="2"/>
      <c r="AB31" s="2"/>
      <c r="AC31" s="2"/>
    </row>
    <row r="32" spans="1:29" x14ac:dyDescent="0.25">
      <c r="A32" s="2"/>
      <c r="B32" s="42" t="s">
        <v>34</v>
      </c>
      <c r="C32" s="31">
        <v>160103.28617998969</v>
      </c>
      <c r="D32" s="32">
        <v>168529.77492630496</v>
      </c>
      <c r="E32" s="32">
        <v>173742.03600649995</v>
      </c>
      <c r="F32" s="32">
        <v>179115.50103762883</v>
      </c>
      <c r="G32" s="32">
        <v>184488.9660687577</v>
      </c>
      <c r="H32" s="32">
        <v>1</v>
      </c>
      <c r="I32" s="31">
        <v>2998.5</v>
      </c>
      <c r="J32" s="32">
        <v>5997</v>
      </c>
      <c r="K32" s="32">
        <v>2582</v>
      </c>
      <c r="L32" s="32">
        <v>985</v>
      </c>
      <c r="M32" s="11">
        <f>IF(H32="","Not Available", (H32/C32)*100000)</f>
        <v>0.62459679864146578</v>
      </c>
      <c r="N32" s="11">
        <f>IF(I32="","Not Available", (I32/D32)*100000)</f>
        <v>1779.2108256901133</v>
      </c>
      <c r="O32" s="11">
        <f>IF(J32="","Not Available", (J32/E32)*100000)</f>
        <v>3451.6690018388194</v>
      </c>
      <c r="P32" s="11">
        <f>IF(K32="","Not Available", (K32/F32)*100000)</f>
        <v>1441.5279442830411</v>
      </c>
      <c r="Q32" s="11">
        <f>IF(L32="","Not Available", (L32/G32)*100000)</f>
        <v>533.90726881351679</v>
      </c>
      <c r="R32" s="11">
        <f>AVERAGE(M32:Q32)</f>
        <v>1441.3879274848264</v>
      </c>
      <c r="S32" s="34">
        <v>1</v>
      </c>
      <c r="T32" s="33">
        <v>2</v>
      </c>
      <c r="U32" s="34">
        <v>35</v>
      </c>
      <c r="V32" s="34">
        <v>45</v>
      </c>
      <c r="W32" s="34">
        <v>18</v>
      </c>
      <c r="X32" s="12">
        <f>((S32+T32+U32+V32+W32)/(260)*100)</f>
        <v>38.846153846153847</v>
      </c>
      <c r="Y32" s="10" t="str">
        <f>IF(AND(R32&gt;=GRAPH!$M$9, X32&gt;= GRAPH!$N$9), "HIGH", IF(AND(R32&lt;GRAPH!$M$9, X32&lt;GRAPH!$N$9), "LOW", IF(AND(R32&lt;GRAPH!$M$9, X32&gt;=GRAPH!$N$9), "MEDIUM", IF(AND(R32&gt;=GRAPH!$M$9,X32&lt;GRAPH!$N$9), "MEDIUM"))))</f>
        <v>MEDIUM</v>
      </c>
      <c r="Z32" s="2"/>
      <c r="AA32" s="2"/>
      <c r="AB32" s="2"/>
      <c r="AC32" s="2"/>
    </row>
    <row r="33" spans="1:29" x14ac:dyDescent="0.25">
      <c r="A33" s="2"/>
      <c r="B33" s="41" t="s">
        <v>35</v>
      </c>
      <c r="C33" s="31">
        <v>29696.367565105327</v>
      </c>
      <c r="D33" s="32">
        <v>31259.334279058239</v>
      </c>
      <c r="E33" s="32">
        <v>32226.1178134621</v>
      </c>
      <c r="F33" s="32">
        <v>33222.801869548559</v>
      </c>
      <c r="G33" s="32">
        <v>34219.485925635017</v>
      </c>
      <c r="H33" s="32">
        <v>151</v>
      </c>
      <c r="I33" s="31">
        <v>331.5</v>
      </c>
      <c r="J33" s="32">
        <v>663</v>
      </c>
      <c r="K33" s="32">
        <v>6</v>
      </c>
      <c r="L33" s="32">
        <v>0</v>
      </c>
      <c r="M33" s="11">
        <f>IF(H33="","Not Available", (H33/C33)*100000)</f>
        <v>508.47969762279047</v>
      </c>
      <c r="N33" s="11">
        <f>IF(I33="","Not Available", (I33/D33)*100000)</f>
        <v>1060.4832369129622</v>
      </c>
      <c r="O33" s="11">
        <f>IF(J33="","Not Available", (J33/E33)*100000)</f>
        <v>2057.3374796111466</v>
      </c>
      <c r="P33" s="11">
        <f>IF(K33="","Not Available", (K33/F33)*100000)</f>
        <v>18.059885567627262</v>
      </c>
      <c r="Q33" s="11">
        <f>IF(L33="","Not Available", (L33/G33)*100000)</f>
        <v>0</v>
      </c>
      <c r="R33" s="11">
        <f>AVERAGE(M33:Q33)</f>
        <v>728.87205994290525</v>
      </c>
      <c r="S33" s="34">
        <v>9</v>
      </c>
      <c r="T33" s="33">
        <v>18</v>
      </c>
      <c r="U33" s="34">
        <v>45</v>
      </c>
      <c r="V33" s="34">
        <v>4</v>
      </c>
      <c r="W33" s="34">
        <v>0</v>
      </c>
      <c r="X33" s="12">
        <f>((S33+T33+U33+V33+W33)/(260)*100)</f>
        <v>29.230769230769234</v>
      </c>
      <c r="Y33" s="10" t="str">
        <f>IF(AND(R33&gt;=GRAPH!$M$9, X33&gt;= GRAPH!$N$9), "HIGH", IF(AND(R33&lt;GRAPH!$M$9, X33&lt;GRAPH!$N$9), "LOW", IF(AND(R33&lt;GRAPH!$M$9, X33&gt;=GRAPH!$N$9), "MEDIUM", IF(AND(R33&gt;=GRAPH!$M$9,X33&lt;GRAPH!$N$9), "MEDIUM"))))</f>
        <v>LOW</v>
      </c>
      <c r="Z33" s="2"/>
      <c r="AA33" s="2"/>
      <c r="AB33" s="2"/>
      <c r="AC33" s="2"/>
    </row>
    <row r="34" spans="1:29" x14ac:dyDescent="0.25">
      <c r="A34" s="2"/>
      <c r="B34" s="42" t="s">
        <v>111</v>
      </c>
      <c r="C34" s="31">
        <v>94740.262914880688</v>
      </c>
      <c r="D34" s="32">
        <v>99726.592541979669</v>
      </c>
      <c r="E34" s="32">
        <v>102810.92014637079</v>
      </c>
      <c r="F34" s="32">
        <v>105990.63932615545</v>
      </c>
      <c r="G34" s="32">
        <v>109170.35850594011</v>
      </c>
      <c r="H34" s="32">
        <v>32</v>
      </c>
      <c r="I34" s="31">
        <v>961.5</v>
      </c>
      <c r="J34" s="32">
        <v>1923</v>
      </c>
      <c r="K34" s="32">
        <v>220</v>
      </c>
      <c r="L34" s="32">
        <v>434</v>
      </c>
      <c r="M34" s="11">
        <f>IF(H34="","Not Available", (H34/C34)*100000)</f>
        <v>33.776558155375156</v>
      </c>
      <c r="N34" s="11">
        <f>IF(I34="","Not Available", (I34/D34)*100000)</f>
        <v>964.13601978354859</v>
      </c>
      <c r="O34" s="11">
        <f>IF(J34="","Not Available", (J34/E34)*100000)</f>
        <v>1870.4238783800845</v>
      </c>
      <c r="P34" s="11">
        <f>IF(K34="","Not Available", (K34/F34)*100000)</f>
        <v>207.56549955606346</v>
      </c>
      <c r="Q34" s="11">
        <f>IF(L34="","Not Available", (L34/G34)*100000)</f>
        <v>397.54380762282227</v>
      </c>
      <c r="R34" s="11">
        <f>AVERAGE(M34:Q34)</f>
        <v>694.68915269957881</v>
      </c>
      <c r="S34" s="34">
        <v>5</v>
      </c>
      <c r="T34" s="33">
        <v>10</v>
      </c>
      <c r="U34" s="34">
        <v>50</v>
      </c>
      <c r="V34" s="34">
        <v>43</v>
      </c>
      <c r="W34" s="34">
        <v>17</v>
      </c>
      <c r="X34" s="12">
        <f>((S34+T34+U34+V34+W34)/(260)*100)</f>
        <v>48.07692307692308</v>
      </c>
      <c r="Y34" s="10" t="str">
        <f>IF(AND(R34&gt;=GRAPH!$M$9, X34&gt;= GRAPH!$N$9), "HIGH", IF(AND(R34&lt;GRAPH!$M$9, X34&lt;GRAPH!$N$9), "LOW", IF(AND(R34&lt;GRAPH!$M$9, X34&gt;=GRAPH!$N$9), "MEDIUM", IF(AND(R34&gt;=GRAPH!$M$9,X34&lt;GRAPH!$N$9), "MEDIUM"))))</f>
        <v>MEDIUM</v>
      </c>
      <c r="Z34" s="2"/>
      <c r="AA34" s="2"/>
      <c r="AB34" s="2"/>
      <c r="AC34" s="2"/>
    </row>
    <row r="35" spans="1:29" x14ac:dyDescent="0.25">
      <c r="A35" s="2"/>
      <c r="B35" s="41" t="s">
        <v>36</v>
      </c>
      <c r="C35" s="31">
        <v>53283.825858649237</v>
      </c>
      <c r="D35" s="32">
        <v>56088.237745946572</v>
      </c>
      <c r="E35" s="32">
        <v>57822.925511285124</v>
      </c>
      <c r="F35" s="32">
        <v>59611.263413696004</v>
      </c>
      <c r="G35" s="32">
        <v>61399.601316106884</v>
      </c>
      <c r="H35" s="32">
        <v>0</v>
      </c>
      <c r="I35" s="31">
        <v>172.5</v>
      </c>
      <c r="J35" s="32">
        <v>345</v>
      </c>
      <c r="K35" s="32">
        <v>187</v>
      </c>
      <c r="L35" s="32">
        <v>276</v>
      </c>
      <c r="M35" s="11">
        <f>IF(H35="","Not Available", (H35/C35)*100000)</f>
        <v>0</v>
      </c>
      <c r="N35" s="11">
        <f>IF(I35="","Not Available", (I35/D35)*100000)</f>
        <v>307.55111398105277</v>
      </c>
      <c r="O35" s="11">
        <f>IF(J35="","Not Available", (J35/E35)*100000)</f>
        <v>596.64916112324238</v>
      </c>
      <c r="P35" s="11">
        <f>IF(K35="","Not Available", (K35/F35)*100000)</f>
        <v>313.69910532215926</v>
      </c>
      <c r="Q35" s="11">
        <f>IF(L35="","Not Available", (L35/G35)*100000)</f>
        <v>449.51431944819035</v>
      </c>
      <c r="R35" s="11">
        <f>AVERAGE(M35:Q35)</f>
        <v>333.48273997492896</v>
      </c>
      <c r="S35" s="34">
        <v>0</v>
      </c>
      <c r="T35" s="33">
        <v>0</v>
      </c>
      <c r="U35" s="34">
        <v>30</v>
      </c>
      <c r="V35" s="34">
        <v>19</v>
      </c>
      <c r="W35" s="34">
        <v>10</v>
      </c>
      <c r="X35" s="12">
        <f>((S35+T35+U35+V35+W35)/(260)*100)</f>
        <v>22.692307692307693</v>
      </c>
      <c r="Y35" s="10" t="str">
        <f>IF(AND(R35&gt;=GRAPH!$M$9, X35&gt;= GRAPH!$N$9), "HIGH", IF(AND(R35&lt;GRAPH!$M$9, X35&lt;GRAPH!$N$9), "LOW", IF(AND(R35&lt;GRAPH!$M$9, X35&gt;=GRAPH!$N$9), "MEDIUM", IF(AND(R35&gt;=GRAPH!$M$9,X35&lt;GRAPH!$N$9), "MEDIUM"))))</f>
        <v>LOW</v>
      </c>
      <c r="Z35" s="2"/>
      <c r="AA35" s="2"/>
      <c r="AB35" s="2"/>
      <c r="AC35" s="2"/>
    </row>
    <row r="36" spans="1:29" x14ac:dyDescent="0.25">
      <c r="A36" s="2"/>
      <c r="B36" s="42" t="s">
        <v>112</v>
      </c>
      <c r="C36" s="31">
        <v>185725.76459931131</v>
      </c>
      <c r="D36" s="32">
        <v>195500.80484138033</v>
      </c>
      <c r="E36" s="32">
        <v>201547.2214859591</v>
      </c>
      <c r="F36" s="32">
        <v>207780.64070717435</v>
      </c>
      <c r="G36" s="32">
        <v>214014.05992838959</v>
      </c>
      <c r="H36" s="32">
        <v>349</v>
      </c>
      <c r="I36" s="31">
        <v>4202.5</v>
      </c>
      <c r="J36" s="32">
        <v>8405</v>
      </c>
      <c r="K36" s="32">
        <v>668</v>
      </c>
      <c r="L36" s="32">
        <v>565</v>
      </c>
      <c r="M36" s="11">
        <f>IF(H36="","Not Available", (H36/C36)*100000)</f>
        <v>187.91146223193104</v>
      </c>
      <c r="N36" s="11">
        <f>IF(I36="","Not Available", (I36/D36)*100000)</f>
        <v>2149.6075187054603</v>
      </c>
      <c r="O36" s="11">
        <f>IF(J36="","Not Available", (J36/E36)*100000)</f>
        <v>4170.2385862885931</v>
      </c>
      <c r="P36" s="11">
        <f>IF(K36="","Not Available", (K36/F36)*100000)</f>
        <v>321.49289641541424</v>
      </c>
      <c r="Q36" s="11">
        <f>IF(L36="","Not Available", (L36/G36)*100000)</f>
        <v>264.00134654192925</v>
      </c>
      <c r="R36" s="11">
        <f>AVERAGE(M36:Q36)</f>
        <v>1418.6503620366657</v>
      </c>
      <c r="S36" s="34">
        <v>4</v>
      </c>
      <c r="T36" s="33">
        <v>8</v>
      </c>
      <c r="U36" s="34">
        <v>52</v>
      </c>
      <c r="V36" s="34">
        <v>47</v>
      </c>
      <c r="W36" s="34">
        <v>18</v>
      </c>
      <c r="X36" s="12">
        <f>((S36+T36+U36+V36+W36)/(260)*100)</f>
        <v>49.615384615384613</v>
      </c>
      <c r="Y36" s="10" t="str">
        <f>IF(AND(R36&gt;=GRAPH!$M$9, X36&gt;= GRAPH!$N$9), "HIGH", IF(AND(R36&lt;GRAPH!$M$9, X36&lt;GRAPH!$N$9), "LOW", IF(AND(R36&lt;GRAPH!$M$9, X36&gt;=GRAPH!$N$9), "MEDIUM", IF(AND(R36&gt;=GRAPH!$M$9,X36&lt;GRAPH!$N$9), "MEDIUM"))))</f>
        <v>MEDIUM</v>
      </c>
      <c r="Z36" s="2"/>
      <c r="AA36" s="2"/>
      <c r="AB36" s="2"/>
      <c r="AC36" s="2"/>
    </row>
    <row r="37" spans="1:29" x14ac:dyDescent="0.25">
      <c r="A37" s="2"/>
      <c r="B37" s="41" t="s">
        <v>37</v>
      </c>
      <c r="C37" s="31">
        <v>140745.72843195562</v>
      </c>
      <c r="D37" s="32">
        <v>148153.39834942698</v>
      </c>
      <c r="E37" s="32">
        <v>152735.46221590409</v>
      </c>
      <c r="F37" s="32">
        <v>157459.23939783926</v>
      </c>
      <c r="G37" s="32">
        <v>162183.01657977444</v>
      </c>
      <c r="H37" s="32">
        <v>3</v>
      </c>
      <c r="I37" s="31">
        <v>948.5</v>
      </c>
      <c r="J37" s="32">
        <v>1897</v>
      </c>
      <c r="K37" s="32">
        <v>684</v>
      </c>
      <c r="L37" s="32">
        <v>170</v>
      </c>
      <c r="M37" s="11">
        <f>IF(H37="","Not Available", (H37/C37)*100000)</f>
        <v>2.1315034093204246</v>
      </c>
      <c r="N37" s="11">
        <f>IF(I37="","Not Available", (I37/D37)*100000)</f>
        <v>640.2148115178004</v>
      </c>
      <c r="O37" s="11">
        <f>IF(J37="","Not Available", (J37/E37)*100000)</f>
        <v>1242.0167343445328</v>
      </c>
      <c r="P37" s="11">
        <f>IF(K37="","Not Available", (K37/F37)*100000)</f>
        <v>434.39813542588865</v>
      </c>
      <c r="Q37" s="11">
        <f>IF(L37="","Not Available", (L37/G37)*100000)</f>
        <v>104.81985326520335</v>
      </c>
      <c r="R37" s="11">
        <f>AVERAGE(M37:Q37)</f>
        <v>484.7162075925491</v>
      </c>
      <c r="S37" s="34">
        <v>3</v>
      </c>
      <c r="T37" s="33">
        <v>6</v>
      </c>
      <c r="U37" s="34">
        <v>43</v>
      </c>
      <c r="V37" s="34">
        <v>22</v>
      </c>
      <c r="W37" s="34">
        <v>18</v>
      </c>
      <c r="X37" s="12">
        <f>((S37+T37+U37+V37+W37)/(260)*100)</f>
        <v>35.384615384615387</v>
      </c>
      <c r="Y37" s="10" t="str">
        <f>IF(AND(R37&gt;=GRAPH!$M$9, X37&gt;= GRAPH!$N$9), "HIGH", IF(AND(R37&lt;GRAPH!$M$9, X37&lt;GRAPH!$N$9), "LOW", IF(AND(R37&lt;GRAPH!$M$9, X37&gt;=GRAPH!$N$9), "MEDIUM", IF(AND(R37&gt;=GRAPH!$M$9,X37&lt;GRAPH!$N$9), "MEDIUM"))))</f>
        <v>MEDIUM</v>
      </c>
      <c r="Z37" s="2"/>
      <c r="AA37" s="2"/>
      <c r="AB37" s="2"/>
      <c r="AC37" s="2"/>
    </row>
    <row r="38" spans="1:29" x14ac:dyDescent="0.25">
      <c r="A38" s="2"/>
      <c r="B38" s="42" t="s">
        <v>151</v>
      </c>
      <c r="C38" s="31">
        <v>35338.729151082684</v>
      </c>
      <c r="D38" s="32">
        <v>37198.662264297564</v>
      </c>
      <c r="E38" s="32">
        <v>38349.136354945942</v>
      </c>
      <c r="F38" s="32">
        <v>39535.192118500971</v>
      </c>
      <c r="G38" s="32">
        <v>40721.247882055999</v>
      </c>
      <c r="H38" s="32">
        <v>0</v>
      </c>
      <c r="I38" s="31">
        <v>1268.5</v>
      </c>
      <c r="J38" s="32">
        <v>2537</v>
      </c>
      <c r="K38" s="32">
        <v>1618</v>
      </c>
      <c r="L38" s="32">
        <v>981</v>
      </c>
      <c r="M38" s="11">
        <f>IF(H38="","Not Available", (H38/C38)*100000)</f>
        <v>0</v>
      </c>
      <c r="N38" s="11">
        <f>IF(I38="","Not Available", (I38/D38)*100000)</f>
        <v>3410.0688648082855</v>
      </c>
      <c r="O38" s="11">
        <f>IF(J38="","Not Available", (J38/E38)*100000)</f>
        <v>6615.5335977280738</v>
      </c>
      <c r="P38" s="11">
        <f>IF(K38="","Not Available", (K38/F38)*100000)</f>
        <v>4092.5563107175026</v>
      </c>
      <c r="Q38" s="11">
        <f>IF(L38="","Not Available", (L38/G38)*100000)</f>
        <v>2409.0617331800436</v>
      </c>
      <c r="R38" s="11">
        <f>AVERAGE(M38:Q38)</f>
        <v>3305.4441012867806</v>
      </c>
      <c r="S38" s="34">
        <v>0</v>
      </c>
      <c r="T38" s="33">
        <v>0</v>
      </c>
      <c r="U38" s="34">
        <v>34</v>
      </c>
      <c r="V38" s="34">
        <v>51</v>
      </c>
      <c r="W38" s="34">
        <v>18</v>
      </c>
      <c r="X38" s="12">
        <f>((S38+T38+U38+V38+W38)/(260)*100)</f>
        <v>39.615384615384613</v>
      </c>
      <c r="Y38" s="10" t="str">
        <f>IF(AND(R38&gt;=GRAPH!$M$9, X38&gt;= GRAPH!$N$9), "HIGH", IF(AND(R38&lt;GRAPH!$M$9, X38&lt;GRAPH!$N$9), "LOW", IF(AND(R38&lt;GRAPH!$M$9, X38&gt;=GRAPH!$N$9), "MEDIUM", IF(AND(R38&gt;=GRAPH!$M$9,X38&lt;GRAPH!$N$9), "MEDIUM"))))</f>
        <v>MEDIUM</v>
      </c>
      <c r="Z38" s="2"/>
      <c r="AA38" s="2"/>
      <c r="AB38" s="2"/>
      <c r="AC38" s="2"/>
    </row>
    <row r="39" spans="1:29" x14ac:dyDescent="0.25">
      <c r="A39" s="2"/>
      <c r="B39" s="41" t="s">
        <v>38</v>
      </c>
      <c r="C39" s="31">
        <v>29001.600411296058</v>
      </c>
      <c r="D39" s="32">
        <v>30528.000432943219</v>
      </c>
      <c r="E39" s="32">
        <v>31472.165394786825</v>
      </c>
      <c r="F39" s="32">
        <v>32445.53133483178</v>
      </c>
      <c r="G39" s="32">
        <v>33418.897274876734</v>
      </c>
      <c r="H39" s="32">
        <v>0</v>
      </c>
      <c r="I39" s="31">
        <v>42.5</v>
      </c>
      <c r="J39" s="32">
        <v>85</v>
      </c>
      <c r="K39" s="32">
        <v>60</v>
      </c>
      <c r="L39" s="32">
        <v>222</v>
      </c>
      <c r="M39" s="11">
        <f>IF(H39="","Not Available", (H39/C39)*100000)</f>
        <v>0</v>
      </c>
      <c r="N39" s="11">
        <f>IF(I39="","Not Available", (I39/D39)*100000)</f>
        <v>139.21645504871526</v>
      </c>
      <c r="O39" s="11">
        <f>IF(J39="","Not Available", (J39/E39)*100000)</f>
        <v>270.07992279450764</v>
      </c>
      <c r="P39" s="11">
        <f>IF(K39="","Not Available", (K39/F39)*100000)</f>
        <v>184.92531184282757</v>
      </c>
      <c r="Q39" s="11">
        <f>IF(L39="","Not Available", (L39/G39)*100000)</f>
        <v>664.29480953248731</v>
      </c>
      <c r="R39" s="11">
        <f>AVERAGE(M39:Q39)</f>
        <v>251.70329984370755</v>
      </c>
      <c r="S39" s="34">
        <v>0</v>
      </c>
      <c r="T39" s="33">
        <v>0</v>
      </c>
      <c r="U39" s="34">
        <v>20</v>
      </c>
      <c r="V39" s="34">
        <v>33</v>
      </c>
      <c r="W39" s="34">
        <v>15</v>
      </c>
      <c r="X39" s="12">
        <f>((S39+T39+U39+V39+W39)/(260)*100)</f>
        <v>26.153846153846157</v>
      </c>
      <c r="Y39" s="10" t="str">
        <f>IF(AND(R39&gt;=GRAPH!$M$9, X39&gt;= GRAPH!$N$9), "HIGH", IF(AND(R39&lt;GRAPH!$M$9, X39&lt;GRAPH!$N$9), "LOW", IF(AND(R39&lt;GRAPH!$M$9, X39&gt;=GRAPH!$N$9), "MEDIUM", IF(AND(R39&gt;=GRAPH!$M$9,X39&lt;GRAPH!$N$9), "MEDIUM"))))</f>
        <v>LOW</v>
      </c>
      <c r="Z39" s="2"/>
      <c r="AA39" s="2"/>
      <c r="AB39" s="2"/>
      <c r="AC39" s="2"/>
    </row>
    <row r="40" spans="1:29" x14ac:dyDescent="0.25">
      <c r="A40" s="2"/>
      <c r="B40" s="42" t="s">
        <v>113</v>
      </c>
      <c r="C40" s="31">
        <v>30991.215701882153</v>
      </c>
      <c r="D40" s="32">
        <v>32622.332317770688</v>
      </c>
      <c r="E40" s="32">
        <v>33631.270430691431</v>
      </c>
      <c r="F40" s="32">
        <v>34671.412815145806</v>
      </c>
      <c r="G40" s="32">
        <v>35711.555199600181</v>
      </c>
      <c r="H40" s="32">
        <v>0</v>
      </c>
      <c r="I40" s="31">
        <v>370.5</v>
      </c>
      <c r="J40" s="32">
        <v>741</v>
      </c>
      <c r="K40" s="32">
        <v>416</v>
      </c>
      <c r="L40" s="32">
        <v>977</v>
      </c>
      <c r="M40" s="11">
        <f>IF(H40="","Not Available", (H40/C40)*100000)</f>
        <v>0</v>
      </c>
      <c r="N40" s="11">
        <f>IF(I40="","Not Available", (I40/D40)*100000)</f>
        <v>1135.7250499167217</v>
      </c>
      <c r="O40" s="11">
        <f>IF(J40="","Not Available", (J40/E40)*100000)</f>
        <v>2203.3065968384403</v>
      </c>
      <c r="P40" s="11">
        <f>IF(K40="","Not Available", (K40/F40)*100000)</f>
        <v>1199.8357327344768</v>
      </c>
      <c r="Q40" s="11">
        <f>IF(L40="","Not Available", (L40/G40)*100000)</f>
        <v>2735.8091646788275</v>
      </c>
      <c r="R40" s="11">
        <f>AVERAGE(M40:Q40)</f>
        <v>1454.9353088336932</v>
      </c>
      <c r="S40" s="34">
        <v>0</v>
      </c>
      <c r="T40" s="33">
        <v>0</v>
      </c>
      <c r="U40" s="34">
        <v>34</v>
      </c>
      <c r="V40" s="34">
        <v>51</v>
      </c>
      <c r="W40" s="34">
        <v>18</v>
      </c>
      <c r="X40" s="12">
        <f>((S40+T40+U40+V40+W40)/(260)*100)</f>
        <v>39.615384615384613</v>
      </c>
      <c r="Y40" s="10" t="str">
        <f>IF(AND(R40&gt;=GRAPH!$M$9, X40&gt;= GRAPH!$N$9), "HIGH", IF(AND(R40&lt;GRAPH!$M$9, X40&lt;GRAPH!$N$9), "LOW", IF(AND(R40&lt;GRAPH!$M$9, X40&gt;=GRAPH!$N$9), "MEDIUM", IF(AND(R40&gt;=GRAPH!$M$9,X40&lt;GRAPH!$N$9), "MEDIUM"))))</f>
        <v>MEDIUM</v>
      </c>
      <c r="Z40" s="2"/>
      <c r="AA40" s="2"/>
      <c r="AB40" s="2"/>
      <c r="AC40" s="2"/>
    </row>
    <row r="41" spans="1:29" x14ac:dyDescent="0.25">
      <c r="A41" s="2"/>
      <c r="B41" s="41" t="s">
        <v>39</v>
      </c>
      <c r="C41" s="31">
        <v>41372.836271554828</v>
      </c>
      <c r="D41" s="32">
        <v>43550.353970057717</v>
      </c>
      <c r="E41" s="32">
        <v>44897.272134080122</v>
      </c>
      <c r="F41" s="32">
        <v>46285.847560907343</v>
      </c>
      <c r="G41" s="32">
        <v>47674.422987734564</v>
      </c>
      <c r="H41" s="32">
        <v>367</v>
      </c>
      <c r="I41" s="31">
        <v>2332.5</v>
      </c>
      <c r="J41" s="32">
        <v>4665</v>
      </c>
      <c r="K41" s="32">
        <v>2255</v>
      </c>
      <c r="L41" s="32">
        <v>1209</v>
      </c>
      <c r="M41" s="11">
        <f>IF(H41="","Not Available", (H41/C41)*100000)</f>
        <v>887.05545249824809</v>
      </c>
      <c r="N41" s="11">
        <f>IF(I41="","Not Available", (I41/D41)*100000)</f>
        <v>5355.8692120015139</v>
      </c>
      <c r="O41" s="11">
        <f>IF(J41="","Not Available", (J41/E41)*100000)</f>
        <v>10390.386271282936</v>
      </c>
      <c r="P41" s="11">
        <f>IF(K41="","Not Available", (K41/F41)*100000)</f>
        <v>4871.8995520880444</v>
      </c>
      <c r="Q41" s="11">
        <f>IF(L41="","Not Available", (L41/G41)*100000)</f>
        <v>2535.9509863623211</v>
      </c>
      <c r="R41" s="11">
        <f>AVERAGE(M41:Q41)</f>
        <v>4808.2322948466126</v>
      </c>
      <c r="S41" s="34">
        <v>11</v>
      </c>
      <c r="T41" s="33">
        <v>22</v>
      </c>
      <c r="U41" s="34">
        <v>46</v>
      </c>
      <c r="V41" s="34">
        <v>52</v>
      </c>
      <c r="W41" s="34">
        <v>18</v>
      </c>
      <c r="X41" s="12">
        <f>((S41+T41+U41+V41+W41)/(260)*100)</f>
        <v>57.307692307692307</v>
      </c>
      <c r="Y41" s="10" t="str">
        <f>IF(AND(R41&gt;=GRAPH!$M$9, X41&gt;= GRAPH!$N$9), "HIGH", IF(AND(R41&lt;GRAPH!$M$9, X41&lt;GRAPH!$N$9), "LOW", IF(AND(R41&lt;GRAPH!$M$9, X41&gt;=GRAPH!$N$9), "MEDIUM", IF(AND(R41&gt;=GRAPH!$M$9,X41&lt;GRAPH!$N$9), "MEDIUM"))))</f>
        <v>HIGH</v>
      </c>
      <c r="Z41" s="2"/>
      <c r="AA41" s="2"/>
      <c r="AB41" s="2"/>
      <c r="AC41" s="2"/>
    </row>
    <row r="42" spans="1:29" x14ac:dyDescent="0.25">
      <c r="A42" s="2"/>
      <c r="B42" s="42" t="s">
        <v>114</v>
      </c>
      <c r="C42" s="31">
        <v>33467.597586776144</v>
      </c>
      <c r="D42" s="32">
        <v>35229.050091343313</v>
      </c>
      <c r="E42" s="32">
        <v>36318.608341591047</v>
      </c>
      <c r="F42" s="32">
        <v>37441.864269681493</v>
      </c>
      <c r="G42" s="32">
        <v>38565.120197771939</v>
      </c>
      <c r="H42" s="32">
        <v>1459</v>
      </c>
      <c r="I42" s="31">
        <v>3654</v>
      </c>
      <c r="J42" s="32">
        <v>1456</v>
      </c>
      <c r="K42" s="32">
        <v>1347</v>
      </c>
      <c r="L42" s="32">
        <v>1203</v>
      </c>
      <c r="M42" s="11">
        <f>IF(H42="","Not Available", (H42/C42)*100000)</f>
        <v>4359.4404893182</v>
      </c>
      <c r="N42" s="11">
        <f>IF(I42="","Not Available", (I42/D42)*100000)</f>
        <v>10372.121844119441</v>
      </c>
      <c r="O42" s="11">
        <f>IF(J42="","Not Available", (J42/E42)*100000)</f>
        <v>4008.9641825086946</v>
      </c>
      <c r="P42" s="11">
        <f>IF(K42="","Not Available", (K42/F42)*100000)</f>
        <v>3597.577274192332</v>
      </c>
      <c r="Q42" s="11">
        <f>IF(L42="","Not Available", (L42/G42)*100000)</f>
        <v>3119.3990679419744</v>
      </c>
      <c r="R42" s="11">
        <f>AVERAGE(M42:Q42)</f>
        <v>5091.5005716161286</v>
      </c>
      <c r="S42" s="34">
        <v>15</v>
      </c>
      <c r="T42" s="33">
        <v>12</v>
      </c>
      <c r="U42" s="34">
        <v>18</v>
      </c>
      <c r="V42" s="34">
        <v>21</v>
      </c>
      <c r="W42" s="34">
        <v>18</v>
      </c>
      <c r="X42" s="12">
        <f>((S42+T42+U42+V42+W42)/(260)*100)</f>
        <v>32.307692307692307</v>
      </c>
      <c r="Y42" s="10" t="str">
        <f>IF(AND(R42&gt;=GRAPH!$M$9, X42&gt;= GRAPH!$N$9), "HIGH", IF(AND(R42&lt;GRAPH!$M$9, X42&lt;GRAPH!$N$9), "LOW", IF(AND(R42&lt;GRAPH!$M$9, X42&gt;=GRAPH!$N$9), "MEDIUM", IF(AND(R42&gt;=GRAPH!$M$9,X42&lt;GRAPH!$N$9), "MEDIUM"))))</f>
        <v>MEDIUM</v>
      </c>
      <c r="Z42" s="2"/>
      <c r="AA42" s="2"/>
      <c r="AB42" s="2"/>
      <c r="AC42" s="2"/>
    </row>
    <row r="43" spans="1:29" x14ac:dyDescent="0.25">
      <c r="A43" s="2"/>
      <c r="B43" s="41" t="s">
        <v>40</v>
      </c>
      <c r="C43" s="31">
        <v>41709.32610355784</v>
      </c>
      <c r="D43" s="32">
        <v>43904.55379321878</v>
      </c>
      <c r="E43" s="32">
        <v>45262.426590947194</v>
      </c>
      <c r="F43" s="32">
        <v>46662.295454584739</v>
      </c>
      <c r="G43" s="32">
        <v>48062.164318222283</v>
      </c>
      <c r="H43" s="32">
        <v>1033</v>
      </c>
      <c r="I43" s="31">
        <v>3673</v>
      </c>
      <c r="J43" s="32">
        <v>7346</v>
      </c>
      <c r="K43" s="32">
        <v>2985</v>
      </c>
      <c r="L43" s="32">
        <v>1102</v>
      </c>
      <c r="M43" s="11">
        <f>IF(H43="","Not Available", (H43/C43)*100000)</f>
        <v>2476.6643254681699</v>
      </c>
      <c r="N43" s="11">
        <f>IF(I43="","Not Available", (I43/D43)*100000)</f>
        <v>8365.8747958106069</v>
      </c>
      <c r="O43" s="11">
        <f>IF(J43="","Not Available", (J43/E43)*100000)</f>
        <v>16229.797103872579</v>
      </c>
      <c r="P43" s="11">
        <f>IF(K43="","Not Available", (K43/F43)*100000)</f>
        <v>6397.0277735376876</v>
      </c>
      <c r="Q43" s="11">
        <f>IF(L43="","Not Available", (L43/G43)*100000)</f>
        <v>2292.8638683509885</v>
      </c>
      <c r="R43" s="11">
        <f>AVERAGE(M43:Q43)</f>
        <v>7152.4455734080057</v>
      </c>
      <c r="S43" s="34">
        <v>11</v>
      </c>
      <c r="T43" s="33">
        <v>22</v>
      </c>
      <c r="U43" s="34">
        <v>21</v>
      </c>
      <c r="V43" s="34">
        <v>21</v>
      </c>
      <c r="W43" s="34">
        <v>14</v>
      </c>
      <c r="X43" s="12">
        <f>((S43+T43+U43+V43+W43)/(260)*100)</f>
        <v>34.230769230769234</v>
      </c>
      <c r="Y43" s="10" t="str">
        <f>IF(AND(R43&gt;=GRAPH!$M$9, X43&gt;= GRAPH!$N$9), "HIGH", IF(AND(R43&lt;GRAPH!$M$9, X43&lt;GRAPH!$N$9), "LOW", IF(AND(R43&lt;GRAPH!$M$9, X43&gt;=GRAPH!$N$9), "MEDIUM", IF(AND(R43&gt;=GRAPH!$M$9,X43&lt;GRAPH!$N$9), "MEDIUM"))))</f>
        <v>MEDIUM</v>
      </c>
      <c r="Z43" s="2"/>
      <c r="AA43" s="2"/>
      <c r="AB43" s="2"/>
      <c r="AC43" s="2"/>
    </row>
    <row r="44" spans="1:29" x14ac:dyDescent="0.25">
      <c r="A44" s="2"/>
      <c r="B44" s="42" t="s">
        <v>41</v>
      </c>
      <c r="C44" s="31">
        <v>24083.820494211068</v>
      </c>
      <c r="D44" s="32">
        <v>25351.389993906389</v>
      </c>
      <c r="E44" s="32">
        <v>26135.45360196535</v>
      </c>
      <c r="F44" s="32">
        <v>26943.766599964278</v>
      </c>
      <c r="G44" s="32">
        <v>27752.079597963206</v>
      </c>
      <c r="H44" s="32">
        <v>0</v>
      </c>
      <c r="I44" s="31">
        <v>1250</v>
      </c>
      <c r="J44" s="32">
        <v>2500</v>
      </c>
      <c r="K44" s="32">
        <v>3500</v>
      </c>
      <c r="L44" s="32">
        <v>1498</v>
      </c>
      <c r="M44" s="11">
        <f>IF(H44="","Not Available", (H44/C44)*100000)</f>
        <v>0</v>
      </c>
      <c r="N44" s="11">
        <f>IF(I44="","Not Available", (I44/D44)*100000)</f>
        <v>4930.6961089725546</v>
      </c>
      <c r="O44" s="11">
        <f>IF(J44="","Not Available", (J44/E44)*100000)</f>
        <v>9565.5504514067561</v>
      </c>
      <c r="P44" s="11">
        <f>IF(K44="","Not Available", (K44/F44)*100000)</f>
        <v>12990.017513010376</v>
      </c>
      <c r="Q44" s="11">
        <f>IF(L44="","Not Available", (L44/G44)*100000)</f>
        <v>5397.793685017904</v>
      </c>
      <c r="R44" s="11">
        <f>AVERAGE(M44:Q44)</f>
        <v>6576.8115516815178</v>
      </c>
      <c r="S44" s="34">
        <v>0</v>
      </c>
      <c r="T44" s="33">
        <v>0</v>
      </c>
      <c r="U44" s="34">
        <v>33</v>
      </c>
      <c r="V44" s="34">
        <v>52</v>
      </c>
      <c r="W44" s="34">
        <v>18</v>
      </c>
      <c r="X44" s="12">
        <f>((S44+T44+U44+V44+W44)/(260)*100)</f>
        <v>39.615384615384613</v>
      </c>
      <c r="Y44" s="10" t="str">
        <f>IF(AND(R44&gt;=GRAPH!$M$9, X44&gt;= GRAPH!$N$9), "HIGH", IF(AND(R44&lt;GRAPH!$M$9, X44&lt;GRAPH!$N$9), "LOW", IF(AND(R44&lt;GRAPH!$M$9, X44&gt;=GRAPH!$N$9), "MEDIUM", IF(AND(R44&gt;=GRAPH!$M$9,X44&lt;GRAPH!$N$9), "MEDIUM"))))</f>
        <v>HIGH</v>
      </c>
      <c r="Z44" s="2"/>
      <c r="AA44" s="2"/>
      <c r="AB44" s="2"/>
      <c r="AC44" s="2"/>
    </row>
    <row r="45" spans="1:29" x14ac:dyDescent="0.25">
      <c r="A45" s="2"/>
      <c r="B45" s="41" t="s">
        <v>42</v>
      </c>
      <c r="C45" s="31">
        <v>34097.606538625216</v>
      </c>
      <c r="D45" s="32">
        <v>35892.217409079174</v>
      </c>
      <c r="E45" s="32">
        <v>37002.285988741416</v>
      </c>
      <c r="F45" s="32">
        <v>38146.686586331358</v>
      </c>
      <c r="G45" s="32">
        <v>39291.0871839213</v>
      </c>
      <c r="H45" s="32">
        <v>0</v>
      </c>
      <c r="I45" s="31">
        <v>25</v>
      </c>
      <c r="J45" s="32">
        <v>50</v>
      </c>
      <c r="K45" s="32">
        <v>9</v>
      </c>
      <c r="L45" s="32">
        <v>187</v>
      </c>
      <c r="M45" s="11">
        <f>IF(H45="","Not Available", (H45/C45)*100000)</f>
        <v>0</v>
      </c>
      <c r="N45" s="11">
        <f>IF(I45="","Not Available", (I45/D45)*100000)</f>
        <v>69.652982748499909</v>
      </c>
      <c r="O45" s="11">
        <f>IF(J45="","Not Available", (J45/E45)*100000)</f>
        <v>135.12678653208985</v>
      </c>
      <c r="P45" s="11">
        <f>IF(K45="","Not Available", (K45/F45)*100000)</f>
        <v>23.593136928502883</v>
      </c>
      <c r="Q45" s="11">
        <f>IF(L45="","Not Available", (L45/G45)*100000)</f>
        <v>475.93490891370436</v>
      </c>
      <c r="R45" s="11">
        <f>AVERAGE(M45:Q45)</f>
        <v>140.86156302455942</v>
      </c>
      <c r="S45" s="34">
        <v>0</v>
      </c>
      <c r="T45" s="33">
        <v>0</v>
      </c>
      <c r="U45" s="34">
        <v>16</v>
      </c>
      <c r="V45" s="34">
        <v>9</v>
      </c>
      <c r="W45" s="34">
        <v>13</v>
      </c>
      <c r="X45" s="12">
        <f>((S45+T45+U45+V45+W45)/(260)*100)</f>
        <v>14.615384615384617</v>
      </c>
      <c r="Y45" s="10" t="str">
        <f>IF(AND(R45&gt;=GRAPH!$M$9, X45&gt;= GRAPH!$N$9), "HIGH", IF(AND(R45&lt;GRAPH!$M$9, X45&lt;GRAPH!$N$9), "LOW", IF(AND(R45&lt;GRAPH!$M$9, X45&gt;=GRAPH!$N$9), "MEDIUM", IF(AND(R45&gt;=GRAPH!$M$9,X45&lt;GRAPH!$N$9), "MEDIUM"))))</f>
        <v>LOW</v>
      </c>
      <c r="Z45" s="2"/>
      <c r="AA45" s="2"/>
      <c r="AB45" s="2"/>
      <c r="AC45" s="2"/>
    </row>
    <row r="46" spans="1:29" x14ac:dyDescent="0.25">
      <c r="A46" s="2"/>
      <c r="B46" s="42" t="s">
        <v>43</v>
      </c>
      <c r="C46" s="31">
        <v>32356.313032502941</v>
      </c>
      <c r="D46" s="32">
        <v>34059.276876318887</v>
      </c>
      <c r="E46" s="32">
        <v>35112.656573524626</v>
      </c>
      <c r="F46" s="32">
        <v>36198.615024252191</v>
      </c>
      <c r="G46" s="32">
        <v>37284.573474979756</v>
      </c>
      <c r="H46" s="32">
        <v>99</v>
      </c>
      <c r="I46" s="31">
        <v>567</v>
      </c>
      <c r="J46" s="32"/>
      <c r="K46" s="32">
        <v>4</v>
      </c>
      <c r="L46" s="32">
        <v>47</v>
      </c>
      <c r="M46" s="11">
        <f>IF(H46="","Not Available", (H46/C46)*100000)</f>
        <v>305.96811169601233</v>
      </c>
      <c r="N46" s="11">
        <f>IF(I46="","Not Available", (I46/D46)*100000)</f>
        <v>1664.7446804551216</v>
      </c>
      <c r="O46" s="11" t="str">
        <f>IF(J46="","Not Available", (J46/E46)*100000)</f>
        <v>Not Available</v>
      </c>
      <c r="P46" s="11">
        <f>IF(K46="","Not Available", (K46/F46)*100000)</f>
        <v>11.050146524446024</v>
      </c>
      <c r="Q46" s="11">
        <f>IF(L46="","Not Available", (L46/G46)*100000)</f>
        <v>126.05749675945708</v>
      </c>
      <c r="R46" s="11">
        <f>AVERAGE(M46:Q46)</f>
        <v>526.95510885875933</v>
      </c>
      <c r="S46" s="34">
        <v>4</v>
      </c>
      <c r="T46" s="33">
        <v>8</v>
      </c>
      <c r="U46" s="34">
        <v>29</v>
      </c>
      <c r="V46" s="34">
        <v>3</v>
      </c>
      <c r="W46" s="34">
        <v>9</v>
      </c>
      <c r="X46" s="12">
        <f>((S46+T46+U46+V46+W46)/(260)*100)</f>
        <v>20.384615384615383</v>
      </c>
      <c r="Y46" s="10" t="str">
        <f>IF(AND(R46&gt;=GRAPH!$M$9, X46&gt;= GRAPH!$N$9), "HIGH", IF(AND(R46&lt;GRAPH!$M$9, X46&lt;GRAPH!$N$9), "LOW", IF(AND(R46&lt;GRAPH!$M$9, X46&gt;=GRAPH!$N$9), "MEDIUM", IF(AND(R46&gt;=GRAPH!$M$9,X46&lt;GRAPH!$N$9), "MEDIUM"))))</f>
        <v>LOW</v>
      </c>
      <c r="Z46" s="2"/>
      <c r="AA46" s="2"/>
      <c r="AB46" s="2"/>
      <c r="AC46" s="2"/>
    </row>
    <row r="47" spans="1:29" x14ac:dyDescent="0.25">
      <c r="A47" s="2"/>
      <c r="B47" s="41" t="s">
        <v>44</v>
      </c>
      <c r="C47" s="31">
        <v>113278.56590546542</v>
      </c>
      <c r="D47" s="32">
        <v>119240.59568996361</v>
      </c>
      <c r="E47" s="32">
        <v>122928.44916491094</v>
      </c>
      <c r="F47" s="32">
        <v>126730.35996382571</v>
      </c>
      <c r="G47" s="32">
        <v>130532.27076274049</v>
      </c>
      <c r="H47" s="32">
        <v>218</v>
      </c>
      <c r="I47" s="31">
        <v>4123</v>
      </c>
      <c r="J47" s="32">
        <v>8246</v>
      </c>
      <c r="K47" s="32">
        <v>179</v>
      </c>
      <c r="L47" s="32">
        <v>575</v>
      </c>
      <c r="M47" s="11">
        <f>IF(H47="","Not Available", (H47/C47)*100000)</f>
        <v>192.44593913903179</v>
      </c>
      <c r="N47" s="11">
        <f>IF(I47="","Not Available", (I47/D47)*100000)</f>
        <v>3457.715030810627</v>
      </c>
      <c r="O47" s="11">
        <f>IF(J47="","Not Available", (J47/E47)*100000)</f>
        <v>6707.9671597726156</v>
      </c>
      <c r="P47" s="11">
        <f>IF(K47="","Not Available", (K47/F47)*100000)</f>
        <v>141.24476569868048</v>
      </c>
      <c r="Q47" s="11">
        <f>IF(L47="","Not Available", (L47/G47)*100000)</f>
        <v>440.50409652731616</v>
      </c>
      <c r="R47" s="11">
        <f>AVERAGE(M47:Q47)</f>
        <v>2187.9753983896544</v>
      </c>
      <c r="S47" s="34">
        <v>10</v>
      </c>
      <c r="T47" s="33">
        <v>20</v>
      </c>
      <c r="U47" s="34">
        <v>41</v>
      </c>
      <c r="V47" s="34">
        <v>26</v>
      </c>
      <c r="W47" s="34">
        <v>15</v>
      </c>
      <c r="X47" s="12">
        <f>((S47+T47+U47+V47+W47)/(260)*100)</f>
        <v>43.07692307692308</v>
      </c>
      <c r="Y47" s="10" t="str">
        <f>IF(AND(R47&gt;=GRAPH!$M$9, X47&gt;= GRAPH!$N$9), "HIGH", IF(AND(R47&lt;GRAPH!$M$9, X47&lt;GRAPH!$N$9), "LOW", IF(AND(R47&lt;GRAPH!$M$9, X47&gt;=GRAPH!$N$9), "MEDIUM", IF(AND(R47&gt;=GRAPH!$M$9,X47&lt;GRAPH!$N$9), "MEDIUM"))))</f>
        <v>MEDIUM</v>
      </c>
      <c r="Z47" s="2"/>
      <c r="AA47" s="2"/>
      <c r="AB47" s="2"/>
      <c r="AC47" s="2"/>
    </row>
    <row r="48" spans="1:29" x14ac:dyDescent="0.25">
      <c r="A48" s="2"/>
      <c r="B48" s="42" t="s">
        <v>115</v>
      </c>
      <c r="C48" s="31">
        <v>88569.457014501866</v>
      </c>
      <c r="D48" s="32">
        <v>93231.007383686185</v>
      </c>
      <c r="E48" s="32">
        <v>96114.44060173833</v>
      </c>
      <c r="F48" s="32">
        <v>99087.052166740541</v>
      </c>
      <c r="G48" s="32">
        <v>102059.66373174275</v>
      </c>
      <c r="H48" s="32">
        <v>464</v>
      </c>
      <c r="I48" s="31">
        <v>3292.5</v>
      </c>
      <c r="J48" s="32">
        <v>6585</v>
      </c>
      <c r="K48" s="32">
        <v>172</v>
      </c>
      <c r="L48" s="32">
        <v>979</v>
      </c>
      <c r="M48" s="11">
        <f>IF(H48="","Not Available", (H48/C48)*100000)</f>
        <v>523.88262911448953</v>
      </c>
      <c r="N48" s="11">
        <f>IF(I48="","Not Available", (I48/D48)*100000)</f>
        <v>3531.5503847876803</v>
      </c>
      <c r="O48" s="11">
        <f>IF(J48="","Not Available", (J48/E48)*100000)</f>
        <v>6851.2077464881004</v>
      </c>
      <c r="P48" s="11">
        <f>IF(K48="","Not Available", (K48/F48)*100000)</f>
        <v>173.58473810540238</v>
      </c>
      <c r="Q48" s="11">
        <f>IF(L48="","Not Available", (L48/G48)*100000)</f>
        <v>959.24282346573114</v>
      </c>
      <c r="R48" s="11">
        <f>AVERAGE(M48:Q48)</f>
        <v>2407.8936643922807</v>
      </c>
      <c r="S48" s="34">
        <v>10</v>
      </c>
      <c r="T48" s="33">
        <v>20</v>
      </c>
      <c r="U48" s="34">
        <v>39</v>
      </c>
      <c r="V48" s="34">
        <v>30</v>
      </c>
      <c r="W48" s="34">
        <v>17</v>
      </c>
      <c r="X48" s="12">
        <f>((S48+T48+U48+V48+W48)/(260)*100)</f>
        <v>44.61538461538462</v>
      </c>
      <c r="Y48" s="10" t="str">
        <f>IF(AND(R48&gt;=GRAPH!$M$9, X48&gt;= GRAPH!$N$9), "HIGH", IF(AND(R48&lt;GRAPH!$M$9, X48&lt;GRAPH!$N$9), "LOW", IF(AND(R48&lt;GRAPH!$M$9, X48&gt;=GRAPH!$N$9), "MEDIUM", IF(AND(R48&gt;=GRAPH!$M$9,X48&lt;GRAPH!$N$9), "MEDIUM"))))</f>
        <v>MEDIUM</v>
      </c>
      <c r="Z48" s="2"/>
      <c r="AA48" s="2"/>
      <c r="AB48" s="2"/>
      <c r="AC48" s="2"/>
    </row>
    <row r="49" spans="1:29" x14ac:dyDescent="0.25">
      <c r="A49" s="2"/>
      <c r="B49" s="41" t="s">
        <v>116</v>
      </c>
      <c r="C49" s="31">
        <v>123300.07018600454</v>
      </c>
      <c r="D49" s="32">
        <v>129789.5475642153</v>
      </c>
      <c r="E49" s="32">
        <v>133803.65728269619</v>
      </c>
      <c r="F49" s="32">
        <v>137941.91472442905</v>
      </c>
      <c r="G49" s="32">
        <v>142080.17216616191</v>
      </c>
      <c r="H49" s="32">
        <v>71</v>
      </c>
      <c r="I49" s="31">
        <v>2311</v>
      </c>
      <c r="J49" s="32">
        <v>4622</v>
      </c>
      <c r="K49" s="32">
        <v>38</v>
      </c>
      <c r="L49" s="32">
        <v>514</v>
      </c>
      <c r="M49" s="11">
        <f>IF(H49="","Not Available", (H49/C49)*100000)</f>
        <v>57.583097797829986</v>
      </c>
      <c r="N49" s="11">
        <f>IF(I49="","Not Available", (I49/D49)*100000)</f>
        <v>1780.5748177499415</v>
      </c>
      <c r="O49" s="11">
        <f>IF(J49="","Not Available", (J49/E49)*100000)</f>
        <v>3454.3151464348857</v>
      </c>
      <c r="P49" s="11">
        <f>IF(K49="","Not Available", (K49/F49)*100000)</f>
        <v>27.547826979141046</v>
      </c>
      <c r="Q49" s="11">
        <f>IF(L49="","Not Available", (L49/G49)*100000)</f>
        <v>361.76757964431528</v>
      </c>
      <c r="R49" s="11">
        <f>AVERAGE(M49:Q49)</f>
        <v>1136.3576937212226</v>
      </c>
      <c r="S49" s="34">
        <v>5</v>
      </c>
      <c r="T49" s="33">
        <v>10</v>
      </c>
      <c r="U49" s="34">
        <v>33</v>
      </c>
      <c r="V49" s="34">
        <v>19</v>
      </c>
      <c r="W49" s="34">
        <v>18</v>
      </c>
      <c r="X49" s="12">
        <f>((S49+T49+U49+V49+W49)/(260)*100)</f>
        <v>32.692307692307693</v>
      </c>
      <c r="Y49" s="10" t="str">
        <f>IF(AND(R49&gt;=GRAPH!$M$9, X49&gt;= GRAPH!$N$9), "HIGH", IF(AND(R49&lt;GRAPH!$M$9, X49&lt;GRAPH!$N$9), "LOW", IF(AND(R49&lt;GRAPH!$M$9, X49&gt;=GRAPH!$N$9), "MEDIUM", IF(AND(R49&gt;=GRAPH!$M$9,X49&lt;GRAPH!$N$9), "MEDIUM"))))</f>
        <v>LOW</v>
      </c>
      <c r="Z49" s="2"/>
      <c r="AA49" s="2"/>
      <c r="AB49" s="2"/>
      <c r="AC49" s="2"/>
    </row>
    <row r="50" spans="1:29" x14ac:dyDescent="0.25">
      <c r="A50" s="2"/>
      <c r="B50" s="42" t="s">
        <v>45</v>
      </c>
      <c r="C50" s="31">
        <v>13471.933436793217</v>
      </c>
      <c r="D50" s="32">
        <v>14180.982565045491</v>
      </c>
      <c r="E50" s="32">
        <v>14619.569654686075</v>
      </c>
      <c r="F50" s="32">
        <v>15071.721293490798</v>
      </c>
      <c r="G50" s="32">
        <v>15523.872932295522</v>
      </c>
      <c r="H50" s="32">
        <v>0</v>
      </c>
      <c r="I50" s="31">
        <v>94</v>
      </c>
      <c r="J50" s="32">
        <v>188</v>
      </c>
      <c r="K50" s="32">
        <v>15</v>
      </c>
      <c r="L50" s="32">
        <v>60</v>
      </c>
      <c r="M50" s="11">
        <f>IF(H50="","Not Available", (H50/C50)*100000)</f>
        <v>0</v>
      </c>
      <c r="N50" s="11">
        <f>IF(I50="","Not Available", (I50/D50)*100000)</f>
        <v>662.85956963024069</v>
      </c>
      <c r="O50" s="11">
        <f>IF(J50="","Not Available", (J50/E50)*100000)</f>
        <v>1285.9475650826666</v>
      </c>
      <c r="P50" s="11">
        <f>IF(K50="","Not Available", (K50/F50)*100000)</f>
        <v>99.524133361451064</v>
      </c>
      <c r="Q50" s="11">
        <f>IF(L50="","Not Available", (L50/G50)*100000)</f>
        <v>386.50148878233426</v>
      </c>
      <c r="R50" s="11">
        <f>AVERAGE(M50:Q50)</f>
        <v>486.9665513713386</v>
      </c>
      <c r="S50" s="34">
        <v>0</v>
      </c>
      <c r="T50" s="33">
        <v>0</v>
      </c>
      <c r="U50" s="34">
        <v>23</v>
      </c>
      <c r="V50" s="34">
        <v>8</v>
      </c>
      <c r="W50" s="34">
        <v>5</v>
      </c>
      <c r="X50" s="12">
        <f>((S50+T50+U50+V50+W50)/(260)*100)</f>
        <v>13.846153846153847</v>
      </c>
      <c r="Y50" s="10" t="str">
        <f>IF(AND(R50&gt;=GRAPH!$M$9, X50&gt;= GRAPH!$N$9), "HIGH", IF(AND(R50&lt;GRAPH!$M$9, X50&lt;GRAPH!$N$9), "LOW", IF(AND(R50&lt;GRAPH!$M$9, X50&gt;=GRAPH!$N$9), "MEDIUM", IF(AND(R50&gt;=GRAPH!$M$9,X50&lt;GRAPH!$N$9), "MEDIUM"))))</f>
        <v>LOW</v>
      </c>
      <c r="Z50" s="2"/>
      <c r="AA50" s="2"/>
      <c r="AB50" s="2"/>
      <c r="AC50" s="2"/>
    </row>
    <row r="51" spans="1:29" x14ac:dyDescent="0.25">
      <c r="A51" s="2"/>
      <c r="B51" s="41" t="s">
        <v>117</v>
      </c>
      <c r="C51" s="31">
        <v>203618.38019672543</v>
      </c>
      <c r="D51" s="32">
        <v>214335.13704918468</v>
      </c>
      <c r="E51" s="32">
        <v>220964.05881359245</v>
      </c>
      <c r="F51" s="32">
        <v>227797.99877689942</v>
      </c>
      <c r="G51" s="32">
        <v>234631.93874020639</v>
      </c>
      <c r="H51" s="32">
        <v>665</v>
      </c>
      <c r="I51" s="31">
        <v>5618.5</v>
      </c>
      <c r="J51" s="32">
        <v>11237</v>
      </c>
      <c r="K51" s="32">
        <v>2178</v>
      </c>
      <c r="L51" s="32">
        <v>3223</v>
      </c>
      <c r="M51" s="11">
        <f>IF(H51="","Not Available", (H51/C51)*100000)</f>
        <v>326.59134178236354</v>
      </c>
      <c r="N51" s="11">
        <f>IF(I51="","Not Available", (I51/D51)*100000)</f>
        <v>2621.3620768631563</v>
      </c>
      <c r="O51" s="11">
        <f>IF(J51="","Not Available", (J51/E51)*100000)</f>
        <v>5085.4424291145233</v>
      </c>
      <c r="P51" s="11">
        <f>IF(K51="","Not Available", (K51/F51)*100000)</f>
        <v>956.11024315147176</v>
      </c>
      <c r="Q51" s="11">
        <f>IF(L51="","Not Available", (L51/G51)*100000)</f>
        <v>1373.6407827958285</v>
      </c>
      <c r="R51" s="11">
        <f>AVERAGE(M51:Q51)</f>
        <v>2072.6293747414684</v>
      </c>
      <c r="S51" s="34">
        <v>13</v>
      </c>
      <c r="T51" s="33">
        <v>26</v>
      </c>
      <c r="U51" s="34">
        <v>46</v>
      </c>
      <c r="V51" s="34">
        <v>52</v>
      </c>
      <c r="W51" s="34">
        <v>18</v>
      </c>
      <c r="X51" s="12">
        <f>((S51+T51+U51+V51+W51)/(260)*100)</f>
        <v>59.615384615384613</v>
      </c>
      <c r="Y51" s="10" t="str">
        <f>IF(AND(R51&gt;=GRAPH!$M$9, X51&gt;= GRAPH!$N$9), "HIGH", IF(AND(R51&lt;GRAPH!$M$9, X51&lt;GRAPH!$N$9), "LOW", IF(AND(R51&lt;GRAPH!$M$9, X51&gt;=GRAPH!$N$9), "MEDIUM", IF(AND(R51&gt;=GRAPH!$M$9,X51&lt;GRAPH!$N$9), "MEDIUM"))))</f>
        <v>MEDIUM</v>
      </c>
      <c r="Z51" s="2"/>
      <c r="AA51" s="2"/>
      <c r="AB51" s="2"/>
      <c r="AC51" s="2"/>
    </row>
    <row r="52" spans="1:29" x14ac:dyDescent="0.25">
      <c r="A52" s="2"/>
      <c r="B52" s="42" t="s">
        <v>46</v>
      </c>
      <c r="C52" s="31">
        <v>41248.181787874673</v>
      </c>
      <c r="D52" s="32">
        <v>43419.138724078606</v>
      </c>
      <c r="E52" s="32">
        <v>44761.998684617123</v>
      </c>
      <c r="F52" s="32">
        <v>46146.390396512499</v>
      </c>
      <c r="G52" s="32">
        <v>47530.782108407875</v>
      </c>
      <c r="H52" s="32">
        <v>3200</v>
      </c>
      <c r="I52" s="31">
        <v>2431.5</v>
      </c>
      <c r="J52" s="32">
        <v>4863</v>
      </c>
      <c r="K52" s="32">
        <v>3500</v>
      </c>
      <c r="L52" s="32">
        <v>3200</v>
      </c>
      <c r="M52" s="11">
        <f>IF(H52="","Not Available", (H52/C52)*100000)</f>
        <v>7757.9177100617626</v>
      </c>
      <c r="N52" s="11">
        <f>IF(I52="","Not Available", (I52/D52)*100000)</f>
        <v>5600.065020754505</v>
      </c>
      <c r="O52" s="11">
        <f>IF(J52="","Not Available", (J52/E52)*100000)</f>
        <v>10864.126140263739</v>
      </c>
      <c r="P52" s="11">
        <f>IF(K52="","Not Available", (K52/F52)*100000)</f>
        <v>7584.558553607937</v>
      </c>
      <c r="Q52" s="11">
        <f>IF(L52="","Not Available", (L52/G52)*100000)</f>
        <v>6732.4791599293749</v>
      </c>
      <c r="R52" s="11">
        <f>AVERAGE(M52:Q52)</f>
        <v>7707.8293169234648</v>
      </c>
      <c r="S52" s="34">
        <v>2</v>
      </c>
      <c r="T52" s="33">
        <v>4</v>
      </c>
      <c r="U52" s="34">
        <v>31</v>
      </c>
      <c r="V52" s="34">
        <v>3</v>
      </c>
      <c r="W52" s="34">
        <v>3</v>
      </c>
      <c r="X52" s="12">
        <f>((S52+T52+U52+V52+W52)/(260)*100)</f>
        <v>16.538461538461537</v>
      </c>
      <c r="Y52" s="10" t="str">
        <f>IF(AND(R52&gt;=GRAPH!$M$9, X52&gt;= GRAPH!$N$9), "HIGH", IF(AND(R52&lt;GRAPH!$M$9, X52&lt;GRAPH!$N$9), "LOW", IF(AND(R52&lt;GRAPH!$M$9, X52&gt;=GRAPH!$N$9), "MEDIUM", IF(AND(R52&gt;=GRAPH!$M$9,X52&lt;GRAPH!$N$9), "MEDIUM"))))</f>
        <v>MEDIUM</v>
      </c>
      <c r="Z52" s="2"/>
      <c r="AA52" s="2"/>
      <c r="AB52" s="2"/>
      <c r="AC52" s="2"/>
    </row>
    <row r="53" spans="1:29" x14ac:dyDescent="0.25">
      <c r="A53" s="2"/>
      <c r="B53" s="41" t="s">
        <v>118</v>
      </c>
      <c r="C53" s="31">
        <v>55580.662410765508</v>
      </c>
      <c r="D53" s="32">
        <v>58505.960432384745</v>
      </c>
      <c r="E53" s="32">
        <v>60315.423126169844</v>
      </c>
      <c r="F53" s="32">
        <v>62180.84858368025</v>
      </c>
      <c r="G53" s="32">
        <v>64046.274041190656</v>
      </c>
      <c r="H53" s="32">
        <v>0</v>
      </c>
      <c r="I53" s="31">
        <v>347.5</v>
      </c>
      <c r="J53" s="32">
        <v>695</v>
      </c>
      <c r="K53" s="32">
        <v>3569</v>
      </c>
      <c r="L53" s="32">
        <v>1450</v>
      </c>
      <c r="M53" s="11">
        <f>IF(H53="","Not Available", (H53/C53)*100000)</f>
        <v>0</v>
      </c>
      <c r="N53" s="11">
        <f>IF(I53="","Not Available", (I53/D53)*100000)</f>
        <v>593.95657712790694</v>
      </c>
      <c r="O53" s="11">
        <f>IF(J53="","Not Available", (J53/E53)*100000)</f>
        <v>1152.2757596281394</v>
      </c>
      <c r="P53" s="11">
        <f>IF(K53="","Not Available", (K53/F53)*100000)</f>
        <v>5739.7093820567552</v>
      </c>
      <c r="Q53" s="11">
        <f>IF(L53="","Not Available", (L53/G53)*100000)</f>
        <v>2263.9880644226837</v>
      </c>
      <c r="R53" s="11">
        <f>AVERAGE(M53:Q53)</f>
        <v>1949.9859566470973</v>
      </c>
      <c r="S53" s="34">
        <v>0</v>
      </c>
      <c r="T53" s="33">
        <v>0</v>
      </c>
      <c r="U53" s="34">
        <v>32</v>
      </c>
      <c r="V53" s="34">
        <v>52</v>
      </c>
      <c r="W53" s="34">
        <v>18</v>
      </c>
      <c r="X53" s="12">
        <f>((S53+T53+U53+V53+W53)/(260)*100)</f>
        <v>39.230769230769234</v>
      </c>
      <c r="Y53" s="10" t="str">
        <f>IF(AND(R53&gt;=GRAPH!$M$9, X53&gt;= GRAPH!$N$9), "HIGH", IF(AND(R53&lt;GRAPH!$M$9, X53&lt;GRAPH!$N$9), "LOW", IF(AND(R53&lt;GRAPH!$M$9, X53&gt;=GRAPH!$N$9), "MEDIUM", IF(AND(R53&gt;=GRAPH!$M$9,X53&lt;GRAPH!$N$9), "MEDIUM"))))</f>
        <v>MEDIUM</v>
      </c>
      <c r="Z53" s="2"/>
      <c r="AA53" s="2"/>
      <c r="AB53" s="2"/>
      <c r="AC53" s="2"/>
    </row>
    <row r="54" spans="1:29" x14ac:dyDescent="0.25">
      <c r="A54" s="2"/>
      <c r="B54" s="42" t="s">
        <v>47</v>
      </c>
      <c r="C54" s="31">
        <v>7063.3992323159046</v>
      </c>
      <c r="D54" s="32">
        <v>7435.1570866483207</v>
      </c>
      <c r="E54" s="32">
        <v>7665.1103986065164</v>
      </c>
      <c r="F54" s="32">
        <v>7902.1756686665121</v>
      </c>
      <c r="G54" s="32">
        <v>8139.2409387265079</v>
      </c>
      <c r="H54" s="32">
        <v>7</v>
      </c>
      <c r="I54" s="31">
        <v>222</v>
      </c>
      <c r="J54" s="32">
        <v>443</v>
      </c>
      <c r="K54" s="32">
        <v>923</v>
      </c>
      <c r="L54" s="32">
        <v>127</v>
      </c>
      <c r="M54" s="11">
        <f>IF(H54="","Not Available", (H54/C54)*100000)</f>
        <v>99.102426038360605</v>
      </c>
      <c r="N54" s="11">
        <f>IF(I54="","Not Available", (I54/D54)*100000)</f>
        <v>2985.8145216414646</v>
      </c>
      <c r="O54" s="11">
        <f>IF(J54="","Not Available", (J54/E54)*100000)</f>
        <v>5779.4340454709627</v>
      </c>
      <c r="P54" s="11">
        <f>IF(K54="","Not Available", (K54/F54)*100000)</f>
        <v>11680.327528782409</v>
      </c>
      <c r="Q54" s="11">
        <f>IF(L54="","Not Available", (L54/G54)*100000)</f>
        <v>1560.3420632965172</v>
      </c>
      <c r="R54" s="11">
        <f>AVERAGE(M54:Q54)</f>
        <v>4421.0041170459426</v>
      </c>
      <c r="S54" s="34">
        <v>6</v>
      </c>
      <c r="T54" s="33">
        <v>12</v>
      </c>
      <c r="U54" s="34">
        <v>31</v>
      </c>
      <c r="V54" s="34">
        <v>32</v>
      </c>
      <c r="W54" s="34">
        <v>12</v>
      </c>
      <c r="X54" s="12">
        <f>((S54+T54+U54+V54+W54)/(260)*100)</f>
        <v>35.769230769230766</v>
      </c>
      <c r="Y54" s="10" t="str">
        <f>IF(AND(R54&gt;=GRAPH!$M$9, X54&gt;= GRAPH!$N$9), "HIGH", IF(AND(R54&lt;GRAPH!$M$9, X54&lt;GRAPH!$N$9), "LOW", IF(AND(R54&lt;GRAPH!$M$9, X54&gt;=GRAPH!$N$9), "MEDIUM", IF(AND(R54&gt;=GRAPH!$M$9,X54&lt;GRAPH!$N$9), "MEDIUM"))))</f>
        <v>HIGH</v>
      </c>
      <c r="Z54" s="2"/>
      <c r="AA54" s="2"/>
      <c r="AB54" s="2"/>
      <c r="AC54" s="2"/>
    </row>
    <row r="55" spans="1:29" x14ac:dyDescent="0.25">
      <c r="A55" s="2"/>
      <c r="B55" s="41" t="s">
        <v>119</v>
      </c>
      <c r="C55" s="31">
        <v>62213.711054306572</v>
      </c>
      <c r="D55" s="32">
        <v>65488.116899270077</v>
      </c>
      <c r="E55" s="32">
        <v>67513.522576567091</v>
      </c>
      <c r="F55" s="32">
        <v>69601.569666564013</v>
      </c>
      <c r="G55" s="32">
        <v>71689.616756560936</v>
      </c>
      <c r="H55" s="32">
        <v>8</v>
      </c>
      <c r="I55" s="31">
        <v>783.5</v>
      </c>
      <c r="J55" s="32">
        <v>1567</v>
      </c>
      <c r="K55" s="32">
        <v>1577</v>
      </c>
      <c r="L55" s="32">
        <v>912</v>
      </c>
      <c r="M55" s="11">
        <f>IF(H55="","Not Available", (H55/C55)*100000)</f>
        <v>12.858901782947447</v>
      </c>
      <c r="N55" s="11">
        <f>IF(I55="","Not Available", (I55/D55)*100000)</f>
        <v>1196.4002586990448</v>
      </c>
      <c r="O55" s="11">
        <f>IF(J55="","Not Available", (J55/E55)*100000)</f>
        <v>2321.0165018761468</v>
      </c>
      <c r="P55" s="11">
        <f>IF(K55="","Not Available", (K55/F55)*100000)</f>
        <v>2265.7534988863576</v>
      </c>
      <c r="Q55" s="11">
        <f>IF(L55="","Not Available", (L55/G55)*100000)</f>
        <v>1272.1507538489318</v>
      </c>
      <c r="R55" s="11">
        <f>AVERAGE(M55:Q55)</f>
        <v>1413.6359830186855</v>
      </c>
      <c r="S55" s="34">
        <v>4</v>
      </c>
      <c r="T55" s="33">
        <v>8</v>
      </c>
      <c r="U55" s="34">
        <v>36</v>
      </c>
      <c r="V55" s="34">
        <v>31</v>
      </c>
      <c r="W55" s="34">
        <v>18</v>
      </c>
      <c r="X55" s="12">
        <f>((S55+T55+U55+V55+W55)/(260)*100)</f>
        <v>37.307692307692307</v>
      </c>
      <c r="Y55" s="10" t="str">
        <f>IF(AND(R55&gt;=GRAPH!$M$9, X55&gt;= GRAPH!$N$9), "HIGH", IF(AND(R55&lt;GRAPH!$M$9, X55&lt;GRAPH!$N$9), "LOW", IF(AND(R55&lt;GRAPH!$M$9, X55&gt;=GRAPH!$N$9), "MEDIUM", IF(AND(R55&gt;=GRAPH!$M$9,X55&lt;GRAPH!$N$9), "MEDIUM"))))</f>
        <v>MEDIUM</v>
      </c>
      <c r="Z55" s="2"/>
      <c r="AA55" s="2"/>
      <c r="AB55" s="2"/>
      <c r="AC55" s="2"/>
    </row>
    <row r="56" spans="1:29" x14ac:dyDescent="0.25">
      <c r="A56" s="2"/>
      <c r="B56" s="42" t="s">
        <v>48</v>
      </c>
      <c r="C56" s="31">
        <v>41663.123300299405</v>
      </c>
      <c r="D56" s="32">
        <v>43855.919263473057</v>
      </c>
      <c r="E56" s="32">
        <v>45212.287900487689</v>
      </c>
      <c r="F56" s="32">
        <v>46610.606082976999</v>
      </c>
      <c r="G56" s="32">
        <v>48008.92426546631</v>
      </c>
      <c r="H56" s="32">
        <v>726</v>
      </c>
      <c r="I56" s="31">
        <v>1578.5</v>
      </c>
      <c r="J56" s="32">
        <v>3157</v>
      </c>
      <c r="K56" s="32">
        <v>645</v>
      </c>
      <c r="L56" s="32">
        <v>1011</v>
      </c>
      <c r="M56" s="11">
        <f>IF(H56="","Not Available", (H56/C56)*100000)</f>
        <v>1742.5481876793974</v>
      </c>
      <c r="N56" s="11">
        <f>IF(I56="","Not Available", (I56/D56)*100000)</f>
        <v>3599.286086142331</v>
      </c>
      <c r="O56" s="11">
        <f>IF(J56="","Not Available", (J56/E56)*100000)</f>
        <v>6982.6150071161219</v>
      </c>
      <c r="P56" s="11">
        <f>IF(K56="","Not Available", (K56/F56)*100000)</f>
        <v>1383.8052198930002</v>
      </c>
      <c r="Q56" s="11">
        <f>IF(L56="","Not Available", (L56/G56)*100000)</f>
        <v>2105.8584741654595</v>
      </c>
      <c r="R56" s="11">
        <f>AVERAGE(M56:Q56)</f>
        <v>3162.822594999262</v>
      </c>
      <c r="S56" s="34">
        <v>6</v>
      </c>
      <c r="T56" s="33">
        <v>12</v>
      </c>
      <c r="U56" s="34">
        <v>33</v>
      </c>
      <c r="V56" s="34">
        <v>4</v>
      </c>
      <c r="W56" s="34">
        <v>6</v>
      </c>
      <c r="X56" s="12">
        <f>((S56+T56+U56+V56+W56)/(260)*100)</f>
        <v>23.46153846153846</v>
      </c>
      <c r="Y56" s="10" t="str">
        <f>IF(AND(R56&gt;=GRAPH!$M$9, X56&gt;= GRAPH!$N$9), "HIGH", IF(AND(R56&lt;GRAPH!$M$9, X56&lt;GRAPH!$N$9), "LOW", IF(AND(R56&lt;GRAPH!$M$9, X56&gt;=GRAPH!$N$9), "MEDIUM", IF(AND(R56&gt;=GRAPH!$M$9,X56&lt;GRAPH!$N$9), "MEDIUM"))))</f>
        <v>LOW</v>
      </c>
      <c r="Z56" s="2"/>
      <c r="AA56" s="2"/>
      <c r="AB56" s="2"/>
      <c r="AC56" s="2"/>
    </row>
    <row r="57" spans="1:29" x14ac:dyDescent="0.25">
      <c r="A57" s="2"/>
      <c r="B57" s="41" t="s">
        <v>120</v>
      </c>
      <c r="C57" s="31">
        <v>61814.826846372394</v>
      </c>
      <c r="D57" s="32">
        <v>65068.238785655158</v>
      </c>
      <c r="E57" s="32">
        <v>67080.658541912533</v>
      </c>
      <c r="F57" s="32">
        <v>69155.318084445913</v>
      </c>
      <c r="G57" s="32">
        <v>71229.977626979293</v>
      </c>
      <c r="H57" s="32">
        <v>6</v>
      </c>
      <c r="I57" s="31">
        <v>543.5</v>
      </c>
      <c r="J57" s="32">
        <v>1087</v>
      </c>
      <c r="K57" s="32">
        <v>87</v>
      </c>
      <c r="L57" s="32">
        <v>873</v>
      </c>
      <c r="M57" s="11">
        <f>IF(H57="","Not Available", (H57/C57)*100000)</f>
        <v>9.706409135322378</v>
      </c>
      <c r="N57" s="11">
        <f>IF(I57="","Not Available", (I57/D57)*100000)</f>
        <v>835.27694946588781</v>
      </c>
      <c r="O57" s="11">
        <f>IF(J57="","Not Available", (J57/E57)*100000)</f>
        <v>1620.4372819638224</v>
      </c>
      <c r="P57" s="11">
        <f>IF(K57="","Not Available", (K57/F57)*100000)</f>
        <v>125.80377389597695</v>
      </c>
      <c r="Q57" s="11">
        <f>IF(L57="","Not Available", (L57/G57)*100000)</f>
        <v>1225.6075729403849</v>
      </c>
      <c r="R57" s="11">
        <f>AVERAGE(M57:Q57)</f>
        <v>763.36639748027881</v>
      </c>
      <c r="S57" s="34">
        <v>4</v>
      </c>
      <c r="T57" s="33">
        <v>8</v>
      </c>
      <c r="U57" s="34">
        <v>29</v>
      </c>
      <c r="V57" s="34">
        <v>16</v>
      </c>
      <c r="W57" s="34">
        <v>17</v>
      </c>
      <c r="X57" s="12">
        <f>((S57+T57+U57+V57+W57)/(260)*100)</f>
        <v>28.46153846153846</v>
      </c>
      <c r="Y57" s="10" t="str">
        <f>IF(AND(R57&gt;=GRAPH!$M$9, X57&gt;= GRAPH!$N$9), "HIGH", IF(AND(R57&lt;GRAPH!$M$9, X57&lt;GRAPH!$N$9), "LOW", IF(AND(R57&lt;GRAPH!$M$9, X57&gt;=GRAPH!$N$9), "MEDIUM", IF(AND(R57&gt;=GRAPH!$M$9,X57&lt;GRAPH!$N$9), "MEDIUM"))))</f>
        <v>LOW</v>
      </c>
      <c r="Z57" s="2"/>
      <c r="AA57" s="2"/>
      <c r="AB57" s="2"/>
      <c r="AC57" s="2"/>
    </row>
    <row r="58" spans="1:29" x14ac:dyDescent="0.25">
      <c r="A58" s="2"/>
      <c r="B58" s="42" t="s">
        <v>49</v>
      </c>
      <c r="C58" s="31">
        <v>3617.225093543701</v>
      </c>
      <c r="D58" s="32">
        <v>3807.6053616249487</v>
      </c>
      <c r="E58" s="32">
        <v>3925.3663521906687</v>
      </c>
      <c r="F58" s="32">
        <v>4046.7694352481121</v>
      </c>
      <c r="G58" s="32">
        <v>4168.1725183055551</v>
      </c>
      <c r="H58" s="32">
        <v>0</v>
      </c>
      <c r="I58" s="31">
        <v>131</v>
      </c>
      <c r="J58" s="32">
        <v>262</v>
      </c>
      <c r="K58" s="32">
        <v>286</v>
      </c>
      <c r="L58" s="32">
        <v>161</v>
      </c>
      <c r="M58" s="11">
        <f>IF(H58="","Not Available", (H58/C58)*100000)</f>
        <v>0</v>
      </c>
      <c r="N58" s="11">
        <f>IF(I58="","Not Available", (I58/D58)*100000)</f>
        <v>3440.4826014871965</v>
      </c>
      <c r="O58" s="11">
        <f>IF(J58="","Not Available", (J58/E58)*100000)</f>
        <v>6674.5362468851608</v>
      </c>
      <c r="P58" s="11">
        <f>IF(K58="","Not Available", (K58/F58)*100000)</f>
        <v>7067.3658229422954</v>
      </c>
      <c r="Q58" s="11">
        <f>IF(L58="","Not Available", (L58/G58)*100000)</f>
        <v>3862.6040379309857</v>
      </c>
      <c r="R58" s="11">
        <f>AVERAGE(M58:Q58)</f>
        <v>4208.9977418491271</v>
      </c>
      <c r="S58" s="34">
        <v>0</v>
      </c>
      <c r="T58" s="33">
        <v>0</v>
      </c>
      <c r="U58" s="34">
        <v>30</v>
      </c>
      <c r="V58" s="34">
        <v>40</v>
      </c>
      <c r="W58" s="34">
        <v>18</v>
      </c>
      <c r="X58" s="12">
        <f>((S58+T58+U58+V58+W58)/(260)*100)</f>
        <v>33.846153846153847</v>
      </c>
      <c r="Y58" s="10" t="str">
        <f>IF(AND(R58&gt;=GRAPH!$M$9, X58&gt;= GRAPH!$N$9), "HIGH", IF(AND(R58&lt;GRAPH!$M$9, X58&lt;GRAPH!$N$9), "LOW", IF(AND(R58&lt;GRAPH!$M$9, X58&gt;=GRAPH!$N$9), "MEDIUM", IF(AND(R58&gt;=GRAPH!$M$9,X58&lt;GRAPH!$N$9), "MEDIUM"))))</f>
        <v>MEDIUM</v>
      </c>
      <c r="Z58" s="2"/>
      <c r="AA58" s="2"/>
      <c r="AB58" s="2"/>
      <c r="AC58" s="2"/>
    </row>
    <row r="59" spans="1:29" x14ac:dyDescent="0.25">
      <c r="A59" s="2"/>
      <c r="B59" s="41" t="s">
        <v>50</v>
      </c>
      <c r="C59" s="31">
        <v>24457.806672149643</v>
      </c>
      <c r="D59" s="32">
        <v>25745.059654894361</v>
      </c>
      <c r="E59" s="32">
        <v>26541.298613293155</v>
      </c>
      <c r="F59" s="32">
        <v>27362.163518858921</v>
      </c>
      <c r="G59" s="32">
        <v>28183.028424424687</v>
      </c>
      <c r="H59" s="32">
        <v>0</v>
      </c>
      <c r="I59" s="31">
        <v>614</v>
      </c>
      <c r="J59" s="32">
        <v>1228</v>
      </c>
      <c r="K59" s="32">
        <v>33</v>
      </c>
      <c r="L59" s="32">
        <v>228</v>
      </c>
      <c r="M59" s="11">
        <f>IF(H59="","Not Available", (H59/C59)*100000)</f>
        <v>0</v>
      </c>
      <c r="N59" s="11">
        <f>IF(I59="","Not Available", (I59/D59)*100000)</f>
        <v>2384.9235862355954</v>
      </c>
      <c r="O59" s="11">
        <f>IF(J59="","Not Available", (J59/E59)*100000)</f>
        <v>4626.7517572970555</v>
      </c>
      <c r="P59" s="11">
        <f>IF(K59="","Not Available", (K59/F59)*100000)</f>
        <v>120.6044981686309</v>
      </c>
      <c r="Q59" s="11">
        <f>IF(L59="","Not Available", (L59/G59)*100000)</f>
        <v>808.99751640034856</v>
      </c>
      <c r="R59" s="11">
        <f>AVERAGE(M59:Q59)</f>
        <v>1588.255471620326</v>
      </c>
      <c r="S59" s="34">
        <v>0</v>
      </c>
      <c r="T59" s="33">
        <v>0</v>
      </c>
      <c r="U59" s="34">
        <v>32</v>
      </c>
      <c r="V59" s="34">
        <v>16</v>
      </c>
      <c r="W59" s="34">
        <v>10</v>
      </c>
      <c r="X59" s="12">
        <f>((S59+T59+U59+V59+W59)/(260)*100)</f>
        <v>22.30769230769231</v>
      </c>
      <c r="Y59" s="10" t="str">
        <f>IF(AND(R59&gt;=GRAPH!$M$9, X59&gt;= GRAPH!$N$9), "HIGH", IF(AND(R59&lt;GRAPH!$M$9, X59&lt;GRAPH!$N$9), "LOW", IF(AND(R59&lt;GRAPH!$M$9, X59&gt;=GRAPH!$N$9), "MEDIUM", IF(AND(R59&gt;=GRAPH!$M$9,X59&lt;GRAPH!$N$9), "MEDIUM"))))</f>
        <v>LOW</v>
      </c>
      <c r="Z59" s="2"/>
      <c r="AA59" s="2"/>
      <c r="AB59" s="2"/>
      <c r="AC59" s="2"/>
    </row>
    <row r="60" spans="1:29" x14ac:dyDescent="0.25">
      <c r="A60" s="2"/>
      <c r="B60" s="42" t="s">
        <v>51</v>
      </c>
      <c r="C60" s="31">
        <v>17270.10420827577</v>
      </c>
      <c r="D60" s="32">
        <v>18179.057061342915</v>
      </c>
      <c r="E60" s="32">
        <v>18741.29593952878</v>
      </c>
      <c r="F60" s="32">
        <v>19320.923648998742</v>
      </c>
      <c r="G60" s="32">
        <v>19900.551358468703</v>
      </c>
      <c r="H60" s="32">
        <v>0</v>
      </c>
      <c r="I60" s="31">
        <v>441</v>
      </c>
      <c r="J60" s="32">
        <v>882</v>
      </c>
      <c r="K60" s="32">
        <v>293</v>
      </c>
      <c r="L60" s="32">
        <v>444</v>
      </c>
      <c r="M60" s="11">
        <f>IF(H60="","Not Available", (H60/C60)*100000)</f>
        <v>0</v>
      </c>
      <c r="N60" s="11">
        <f>IF(I60="","Not Available", (I60/D60)*100000)</f>
        <v>2425.8683963194658</v>
      </c>
      <c r="O60" s="11">
        <f>IF(J60="","Not Available", (J60/E60)*100000)</f>
        <v>4706.1846888597638</v>
      </c>
      <c r="P60" s="11">
        <f>IF(K60="","Not Available", (K60/F60)*100000)</f>
        <v>1516.4906467356388</v>
      </c>
      <c r="Q60" s="11">
        <f>IF(L60="","Not Available", (L60/G60)*100000)</f>
        <v>2231.093963188388</v>
      </c>
      <c r="R60" s="11">
        <f>AVERAGE(M60:Q60)</f>
        <v>2175.9275390206517</v>
      </c>
      <c r="S60" s="34">
        <v>0</v>
      </c>
      <c r="T60" s="33">
        <v>0</v>
      </c>
      <c r="U60" s="34">
        <v>33</v>
      </c>
      <c r="V60" s="34">
        <v>22</v>
      </c>
      <c r="W60" s="34">
        <v>16</v>
      </c>
      <c r="X60" s="12">
        <f>((S60+T60+U60+V60+W60)/(260)*100)</f>
        <v>27.307692307692307</v>
      </c>
      <c r="Y60" s="10" t="str">
        <f>IF(AND(R60&gt;=GRAPH!$M$9, X60&gt;= GRAPH!$N$9), "HIGH", IF(AND(R60&lt;GRAPH!$M$9, X60&lt;GRAPH!$N$9), "LOW", IF(AND(R60&lt;GRAPH!$M$9, X60&gt;=GRAPH!$N$9), "MEDIUM", IF(AND(R60&gt;=GRAPH!$M$9,X60&lt;GRAPH!$N$9), "MEDIUM"))))</f>
        <v>LOW</v>
      </c>
      <c r="Z60" s="2"/>
      <c r="AA60" s="2"/>
      <c r="AB60" s="2"/>
      <c r="AC60" s="2"/>
    </row>
    <row r="61" spans="1:29" x14ac:dyDescent="0.25">
      <c r="A61" s="2"/>
      <c r="B61" s="41" t="s">
        <v>52</v>
      </c>
      <c r="C61" s="31">
        <v>4655</v>
      </c>
      <c r="D61" s="32">
        <v>4900</v>
      </c>
      <c r="E61" s="32">
        <v>4980</v>
      </c>
      <c r="F61" s="32">
        <v>5017.4378945402341</v>
      </c>
      <c r="G61" s="32">
        <v>5167.9610313764415</v>
      </c>
      <c r="H61" s="32">
        <v>0</v>
      </c>
      <c r="I61" s="31">
        <v>0</v>
      </c>
      <c r="J61" s="32">
        <v>204</v>
      </c>
      <c r="K61" s="32">
        <v>0</v>
      </c>
      <c r="L61" s="32">
        <v>0</v>
      </c>
      <c r="M61" s="11">
        <f>IF(H61="","Not Available", (H61/C61)*100000)</f>
        <v>0</v>
      </c>
      <c r="N61" s="11">
        <f>IF(I61="","Not Available", (I61/D61)*100000)</f>
        <v>0</v>
      </c>
      <c r="O61" s="11">
        <f>IF(J61="","Not Available", (J61/E61)*100000)</f>
        <v>4096.3855421686749</v>
      </c>
      <c r="P61" s="11">
        <v>12</v>
      </c>
      <c r="Q61" s="11">
        <v>24</v>
      </c>
      <c r="R61" s="11">
        <f>AVERAGE(M61:Q61)</f>
        <v>826.477108433735</v>
      </c>
      <c r="S61" s="34">
        <v>0</v>
      </c>
      <c r="T61" s="33">
        <v>0</v>
      </c>
      <c r="U61" s="34">
        <v>0</v>
      </c>
      <c r="V61" s="34">
        <v>0</v>
      </c>
      <c r="W61" s="34">
        <v>0</v>
      </c>
      <c r="X61" s="12">
        <f>((S61+T61+U61+V61+W61)/(260)*100)</f>
        <v>0</v>
      </c>
      <c r="Y61" s="10" t="str">
        <f>IF(AND(R61&gt;=GRAPH!$M$9, X61&gt;= GRAPH!$N$9), "HIGH", IF(AND(R61&lt;GRAPH!$M$9, X61&lt;GRAPH!$N$9), "LOW", IF(AND(R61&lt;GRAPH!$M$9, X61&gt;=GRAPH!$N$9), "MEDIUM", IF(AND(R61&gt;=GRAPH!$M$9,X61&lt;GRAPH!$N$9), "MEDIUM"))))</f>
        <v>LOW</v>
      </c>
      <c r="Z61" s="2"/>
      <c r="AA61" s="2"/>
      <c r="AB61" s="2"/>
      <c r="AC61" s="2"/>
    </row>
    <row r="62" spans="1:29" x14ac:dyDescent="0.25">
      <c r="A62" s="2"/>
      <c r="B62" s="42" t="s">
        <v>53</v>
      </c>
      <c r="C62" s="31">
        <v>8455</v>
      </c>
      <c r="D62" s="32">
        <v>8900</v>
      </c>
      <c r="E62" s="32">
        <v>8980</v>
      </c>
      <c r="F62" s="32">
        <v>9013.2906209750818</v>
      </c>
      <c r="G62" s="32">
        <v>9283.6893396043342</v>
      </c>
      <c r="H62" s="32">
        <v>0</v>
      </c>
      <c r="I62" s="31">
        <v>3.5</v>
      </c>
      <c r="J62" s="32">
        <v>7</v>
      </c>
      <c r="K62" s="32">
        <v>0</v>
      </c>
      <c r="L62" s="32">
        <v>0</v>
      </c>
      <c r="M62" s="11">
        <f>IF(H62="","Not Available", (H62/C62)*100000)</f>
        <v>0</v>
      </c>
      <c r="N62" s="11">
        <f>IF(I62="","Not Available", (I62/D62)*100000)</f>
        <v>39.325842696629216</v>
      </c>
      <c r="O62" s="11">
        <f>IF(J62="","Not Available", (J62/E62)*100000)</f>
        <v>77.9510022271715</v>
      </c>
      <c r="P62" s="11">
        <f>IF(K62="","Not Available", (K62/F62)*100000)</f>
        <v>0</v>
      </c>
      <c r="Q62" s="11">
        <f>IF(L62="","Not Available", (L62/G62)*100000)</f>
        <v>0</v>
      </c>
      <c r="R62" s="11">
        <f>AVERAGE(M62:Q62)</f>
        <v>23.455368984760145</v>
      </c>
      <c r="S62" s="34">
        <v>0</v>
      </c>
      <c r="T62" s="33">
        <v>0</v>
      </c>
      <c r="U62" s="34">
        <v>3</v>
      </c>
      <c r="V62" s="34">
        <v>0</v>
      </c>
      <c r="W62" s="34">
        <v>0</v>
      </c>
      <c r="X62" s="12">
        <f>((S62+T62+U62+V62+W62)/(260)*100)</f>
        <v>1.153846153846154</v>
      </c>
      <c r="Y62" s="10" t="str">
        <f>IF(AND(R62&gt;=GRAPH!$M$9, X62&gt;= GRAPH!$N$9), "HIGH", IF(AND(R62&lt;GRAPH!$M$9, X62&lt;GRAPH!$N$9), "LOW", IF(AND(R62&lt;GRAPH!$M$9, X62&gt;=GRAPH!$N$9), "MEDIUM", IF(AND(R62&gt;=GRAPH!$M$9,X62&lt;GRAPH!$N$9), "MEDIUM"))))</f>
        <v>LOW</v>
      </c>
      <c r="Z62" s="2"/>
      <c r="AA62" s="2"/>
      <c r="AB62" s="2"/>
      <c r="AC62" s="2"/>
    </row>
    <row r="63" spans="1:29" x14ac:dyDescent="0.25">
      <c r="A63" s="2"/>
      <c r="B63" s="41" t="s">
        <v>54</v>
      </c>
      <c r="C63" s="31">
        <v>18914.5</v>
      </c>
      <c r="D63" s="32">
        <v>19910</v>
      </c>
      <c r="E63" s="32">
        <v>19990</v>
      </c>
      <c r="F63" s="32">
        <v>20300</v>
      </c>
      <c r="G63" s="32">
        <v>20909</v>
      </c>
      <c r="H63" s="32">
        <v>0</v>
      </c>
      <c r="I63" s="31">
        <v>102</v>
      </c>
      <c r="J63" s="32">
        <v>204</v>
      </c>
      <c r="K63" s="32">
        <v>0</v>
      </c>
      <c r="L63" s="32">
        <v>35</v>
      </c>
      <c r="M63" s="11">
        <f>IF(H63="","Not Available", (H63/C63)*100000)</f>
        <v>0</v>
      </c>
      <c r="N63" s="11">
        <f>IF(I63="","Not Available", (I63/D63)*100000)</f>
        <v>512.30537418382721</v>
      </c>
      <c r="O63" s="11">
        <f>IF(J63="","Not Available", (J63/E63)*100000)</f>
        <v>1020.5102551275638</v>
      </c>
      <c r="P63" s="11">
        <f>IF(K63="","Not Available", (K63/F63)*100000)</f>
        <v>0</v>
      </c>
      <c r="Q63" s="11">
        <f>IF(L63="","Not Available", (L63/G63)*100000)</f>
        <v>167.39203213927016</v>
      </c>
      <c r="R63" s="11">
        <f>AVERAGE(M63:Q63)</f>
        <v>340.0415322901323</v>
      </c>
      <c r="S63" s="34">
        <v>0</v>
      </c>
      <c r="T63" s="33">
        <v>0</v>
      </c>
      <c r="U63" s="34">
        <v>17</v>
      </c>
      <c r="V63" s="34">
        <v>0</v>
      </c>
      <c r="W63" s="34">
        <v>4</v>
      </c>
      <c r="X63" s="12">
        <f>((S63+T63+U63+V63+W63)/(260)*100)</f>
        <v>8.0769230769230766</v>
      </c>
      <c r="Y63" s="10" t="str">
        <f>IF(AND(R63&gt;=GRAPH!$M$9, X63&gt;= GRAPH!$N$9), "HIGH", IF(AND(R63&lt;GRAPH!$M$9, X63&lt;GRAPH!$N$9), "LOW", IF(AND(R63&lt;GRAPH!$M$9, X63&gt;=GRAPH!$N$9), "MEDIUM", IF(AND(R63&gt;=GRAPH!$M$9,X63&lt;GRAPH!$N$9), "MEDIUM"))))</f>
        <v>LOW</v>
      </c>
      <c r="Z63" s="2"/>
      <c r="AA63" s="2"/>
      <c r="AB63" s="2"/>
      <c r="AC63" s="2"/>
    </row>
    <row r="64" spans="1:29" x14ac:dyDescent="0.25">
      <c r="A64" s="2"/>
      <c r="B64" s="42" t="s">
        <v>55</v>
      </c>
      <c r="C64" s="31">
        <v>8455</v>
      </c>
      <c r="D64" s="32">
        <v>8900</v>
      </c>
      <c r="E64" s="32">
        <v>9000</v>
      </c>
      <c r="F64" s="32">
        <v>9282.9077376866408</v>
      </c>
      <c r="G64" s="32">
        <v>9561.3949698172401</v>
      </c>
      <c r="H64" s="32">
        <v>0</v>
      </c>
      <c r="I64" s="31">
        <v>1</v>
      </c>
      <c r="J64" s="32">
        <v>2</v>
      </c>
      <c r="K64" s="32">
        <v>0</v>
      </c>
      <c r="L64" s="32">
        <v>0</v>
      </c>
      <c r="M64" s="11">
        <f>IF(H64="","Not Available", (H64/C64)*100000)</f>
        <v>0</v>
      </c>
      <c r="N64" s="11">
        <f>IF(I64="","Not Available", (I64/D64)*100000)</f>
        <v>11.235955056179776</v>
      </c>
      <c r="O64" s="11">
        <f>IF(J64="","Not Available", (J64/E64)*100000)</f>
        <v>22.222222222222225</v>
      </c>
      <c r="P64" s="11">
        <f>IF(K64="","Not Available", (K64/F64)*100000)</f>
        <v>0</v>
      </c>
      <c r="Q64" s="11">
        <f>IF(L64="","Not Available", (L64/G64)*100000)</f>
        <v>0</v>
      </c>
      <c r="R64" s="11">
        <f>AVERAGE(M64:Q64)</f>
        <v>6.6916354556804007</v>
      </c>
      <c r="S64" s="34">
        <v>0</v>
      </c>
      <c r="T64" s="33">
        <v>0</v>
      </c>
      <c r="U64" s="34">
        <v>2</v>
      </c>
      <c r="V64" s="34">
        <v>0</v>
      </c>
      <c r="W64" s="34">
        <v>0</v>
      </c>
      <c r="X64" s="12">
        <f>((S64+T64+U64+V64+W64)/(260)*100)</f>
        <v>0.76923076923076927</v>
      </c>
      <c r="Y64" s="10" t="str">
        <f>IF(AND(R64&gt;=GRAPH!$M$9, X64&gt;= GRAPH!$N$9), "HIGH", IF(AND(R64&lt;GRAPH!$M$9, X64&lt;GRAPH!$N$9), "LOW", IF(AND(R64&lt;GRAPH!$M$9, X64&gt;=GRAPH!$N$9), "MEDIUM", IF(AND(R64&gt;=GRAPH!$M$9,X64&lt;GRAPH!$N$9), "MEDIUM"))))</f>
        <v>LOW</v>
      </c>
      <c r="Z64" s="2"/>
      <c r="AA64" s="2"/>
      <c r="AB64" s="2"/>
      <c r="AC64" s="2"/>
    </row>
    <row r="65" spans="1:29" x14ac:dyDescent="0.25">
      <c r="A65" s="2"/>
      <c r="B65" s="41" t="s">
        <v>56</v>
      </c>
      <c r="C65" s="31">
        <v>4759.5</v>
      </c>
      <c r="D65" s="32">
        <v>5010</v>
      </c>
      <c r="E65" s="32">
        <v>5400</v>
      </c>
      <c r="F65" s="32">
        <v>5668.2350602424794</v>
      </c>
      <c r="G65" s="32">
        <v>5838.2821120497538</v>
      </c>
      <c r="H65" s="32">
        <v>0</v>
      </c>
      <c r="I65" s="31">
        <v>1</v>
      </c>
      <c r="J65" s="32">
        <v>2</v>
      </c>
      <c r="K65" s="32">
        <v>0</v>
      </c>
      <c r="L65" s="32">
        <v>0</v>
      </c>
      <c r="M65" s="11">
        <f>IF(H65="","Not Available", (H65/C65)*100000)</f>
        <v>0</v>
      </c>
      <c r="N65" s="11">
        <f>IF(I65="","Not Available", (I65/D65)*100000)</f>
        <v>19.960079840319359</v>
      </c>
      <c r="O65" s="11">
        <f>IF(J65="","Not Available", (J65/E65)*100000)</f>
        <v>37.037037037037038</v>
      </c>
      <c r="P65" s="11">
        <f>IF(K65="","Not Available", (K65/F65)*100000)</f>
        <v>0</v>
      </c>
      <c r="Q65" s="11">
        <f>IF(L65="","Not Available", (L65/G65)*100000)</f>
        <v>0</v>
      </c>
      <c r="R65" s="11">
        <f>AVERAGE(M65:Q65)</f>
        <v>11.399423375471279</v>
      </c>
      <c r="S65" s="34">
        <v>0</v>
      </c>
      <c r="T65" s="33">
        <v>0</v>
      </c>
      <c r="U65" s="34">
        <v>2</v>
      </c>
      <c r="V65" s="34">
        <v>0</v>
      </c>
      <c r="W65" s="34">
        <v>0</v>
      </c>
      <c r="X65" s="12">
        <f>((S65+T65+U65+V65+W65)/(260)*100)</f>
        <v>0.76923076923076927</v>
      </c>
      <c r="Y65" s="10" t="str">
        <f>IF(AND(R65&gt;=GRAPH!$M$9, X65&gt;= GRAPH!$N$9), "HIGH", IF(AND(R65&lt;GRAPH!$M$9, X65&lt;GRAPH!$N$9), "LOW", IF(AND(R65&lt;GRAPH!$M$9, X65&gt;=GRAPH!$N$9), "MEDIUM", IF(AND(R65&gt;=GRAPH!$M$9,X65&lt;GRAPH!$N$9), "MEDIUM"))))</f>
        <v>LOW</v>
      </c>
      <c r="Z65" s="2"/>
      <c r="AA65" s="2"/>
      <c r="AB65" s="2"/>
      <c r="AC65" s="2"/>
    </row>
    <row r="66" spans="1:29" x14ac:dyDescent="0.25">
      <c r="A66" s="2"/>
      <c r="B66" s="42" t="s">
        <v>57</v>
      </c>
      <c r="C66" s="31">
        <v>85218.153511074037</v>
      </c>
      <c r="D66" s="32">
        <v>89703.319485341097</v>
      </c>
      <c r="E66" s="32">
        <v>92477.648953959899</v>
      </c>
      <c r="F66" s="32">
        <v>95337.782426762788</v>
      </c>
      <c r="G66" s="32">
        <v>98197.915899565676</v>
      </c>
      <c r="H66" s="32">
        <v>3598</v>
      </c>
      <c r="I66" s="31">
        <v>4170</v>
      </c>
      <c r="J66" s="32">
        <v>4666</v>
      </c>
      <c r="K66" s="32">
        <v>4190</v>
      </c>
      <c r="L66" s="32">
        <v>3189</v>
      </c>
      <c r="M66" s="11">
        <f>IF(H66="","Not Available", (H66/C66)*100000)</f>
        <v>4222.105093526161</v>
      </c>
      <c r="N66" s="11">
        <f>IF(I66="","Not Available", (I66/D66)*100000)</f>
        <v>4648.6574007792897</v>
      </c>
      <c r="O66" s="11">
        <f>IF(J66="","Not Available", (J66/E66)*100000)</f>
        <v>5045.5434937829932</v>
      </c>
      <c r="P66" s="11">
        <f>IF(K66="","Not Available", (K66/F66)*100000)</f>
        <v>4394.8997903519539</v>
      </c>
      <c r="Q66" s="11">
        <f>IF(L66="","Not Available", (L66/G66)*100000)</f>
        <v>3247.523097396107</v>
      </c>
      <c r="R66" s="11">
        <f>AVERAGE(M66:Q66)</f>
        <v>4311.745775167301</v>
      </c>
      <c r="S66" s="34">
        <v>8</v>
      </c>
      <c r="T66" s="33">
        <v>10</v>
      </c>
      <c r="U66" s="34">
        <v>15</v>
      </c>
      <c r="V66" s="34">
        <v>15</v>
      </c>
      <c r="W66" s="34">
        <v>16</v>
      </c>
      <c r="X66" s="12">
        <f>((S66+T66+U66+V66+W66)/(260)*100)</f>
        <v>24.615384615384617</v>
      </c>
      <c r="Y66" s="10" t="str">
        <f>IF(AND(R66&gt;=GRAPH!$M$9, X66&gt;= GRAPH!$N$9), "HIGH", IF(AND(R66&lt;GRAPH!$M$9, X66&lt;GRAPH!$N$9), "LOW", IF(AND(R66&lt;GRAPH!$M$9, X66&gt;=GRAPH!$N$9), "MEDIUM", IF(AND(R66&gt;=GRAPH!$M$9,X66&lt;GRAPH!$N$9), "MEDIUM"))))</f>
        <v>MEDIUM</v>
      </c>
      <c r="Z66" s="2"/>
      <c r="AA66" s="2"/>
      <c r="AB66" s="2"/>
      <c r="AC66" s="2"/>
    </row>
    <row r="67" spans="1:29" x14ac:dyDescent="0.25">
      <c r="A67" s="2"/>
      <c r="B67" s="41" t="s">
        <v>58</v>
      </c>
      <c r="C67" s="31">
        <v>65461.062679970317</v>
      </c>
      <c r="D67" s="32">
        <v>68906.381768389809</v>
      </c>
      <c r="E67" s="32">
        <v>71037.506977721452</v>
      </c>
      <c r="F67" s="32">
        <v>73234.543276001496</v>
      </c>
      <c r="G67" s="32">
        <v>75431.579574281539</v>
      </c>
      <c r="H67" s="32">
        <v>40</v>
      </c>
      <c r="I67" s="31">
        <v>619</v>
      </c>
      <c r="J67" s="32">
        <v>1238</v>
      </c>
      <c r="K67" s="32">
        <v>2</v>
      </c>
      <c r="L67" s="32">
        <v>48</v>
      </c>
      <c r="M67" s="11">
        <f>IF(H67="","Not Available", (H67/C67)*100000)</f>
        <v>61.105026961682888</v>
      </c>
      <c r="N67" s="11">
        <f>IF(I67="","Not Available", (I67/D67)*100000)</f>
        <v>898.32027762044049</v>
      </c>
      <c r="O67" s="11">
        <f>IF(J67="","Not Available", (J67/E67)*100000)</f>
        <v>1742.7413385836549</v>
      </c>
      <c r="P67" s="11">
        <f>IF(K67="","Not Available", (K67/F67)*100000)</f>
        <v>2.7309516937417531</v>
      </c>
      <c r="Q67" s="11">
        <f>IF(L67="","Not Available", (L67/G67)*100000)</f>
        <v>63.633825873594247</v>
      </c>
      <c r="R67" s="11">
        <f>AVERAGE(M67:Q67)</f>
        <v>553.70628414662281</v>
      </c>
      <c r="S67" s="34">
        <v>4</v>
      </c>
      <c r="T67" s="33">
        <v>8</v>
      </c>
      <c r="U67" s="34">
        <v>25</v>
      </c>
      <c r="V67" s="34">
        <v>2</v>
      </c>
      <c r="W67" s="34">
        <v>8</v>
      </c>
      <c r="X67" s="12">
        <f>((S67+T67+U67+V67+W67)/(260)*100)</f>
        <v>18.076923076923077</v>
      </c>
      <c r="Y67" s="10" t="str">
        <f>IF(AND(R67&gt;=GRAPH!$M$9, X67&gt;= GRAPH!$N$9), "HIGH", IF(AND(R67&lt;GRAPH!$M$9, X67&lt;GRAPH!$N$9), "LOW", IF(AND(R67&lt;GRAPH!$M$9, X67&gt;=GRAPH!$N$9), "MEDIUM", IF(AND(R67&gt;=GRAPH!$M$9,X67&lt;GRAPH!$N$9), "MEDIUM"))))</f>
        <v>LOW</v>
      </c>
      <c r="Z67" s="2"/>
      <c r="AA67" s="2"/>
      <c r="AB67" s="2"/>
      <c r="AC67" s="2"/>
    </row>
    <row r="68" spans="1:29" x14ac:dyDescent="0.25">
      <c r="A68" s="2"/>
      <c r="B68" s="42" t="s">
        <v>59</v>
      </c>
      <c r="C68" s="31">
        <v>67397.946290196021</v>
      </c>
      <c r="D68" s="32">
        <v>70945.206621258971</v>
      </c>
      <c r="E68" s="32">
        <v>73139.38826933915</v>
      </c>
      <c r="F68" s="32">
        <v>75401.431205504283</v>
      </c>
      <c r="G68" s="32">
        <v>77663.474141669416</v>
      </c>
      <c r="H68" s="32">
        <v>0</v>
      </c>
      <c r="I68" s="31">
        <v>3177</v>
      </c>
      <c r="J68" s="32">
        <v>6354</v>
      </c>
      <c r="K68" s="32"/>
      <c r="L68" s="32"/>
      <c r="M68" s="11">
        <f>IF(H68="","Not Available", (H68/C68)*100000)</f>
        <v>0</v>
      </c>
      <c r="N68" s="11">
        <f>IF(I68="","Not Available", (I68/D68)*100000)</f>
        <v>4478.1038089865842</v>
      </c>
      <c r="O68" s="11">
        <f>IF(J68="","Not Available", (J68/E68)*100000)</f>
        <v>8687.5213894339722</v>
      </c>
      <c r="P68" s="11" t="str">
        <f>IF(K68="","Not Available", (K68/F68)*100000)</f>
        <v>Not Available</v>
      </c>
      <c r="Q68" s="11" t="str">
        <f>IF(L68="","Not Available", (L68/G68)*100000)</f>
        <v>Not Available</v>
      </c>
      <c r="R68" s="11">
        <f>AVERAGE(M68:Q68)</f>
        <v>4388.5417328068515</v>
      </c>
      <c r="S68" s="34">
        <v>0</v>
      </c>
      <c r="T68" s="33">
        <v>0</v>
      </c>
      <c r="U68" s="34">
        <v>39</v>
      </c>
      <c r="V68" s="34">
        <v>52</v>
      </c>
      <c r="W68" s="34">
        <v>18</v>
      </c>
      <c r="X68" s="12">
        <f>((S68+T68+U68+V68+W68)/(260)*100)</f>
        <v>41.923076923076927</v>
      </c>
      <c r="Y68" s="10" t="str">
        <f>IF(AND(R68&gt;=GRAPH!$M$9, X68&gt;= GRAPH!$N$9), "HIGH", IF(AND(R68&lt;GRAPH!$M$9, X68&lt;GRAPH!$N$9), "LOW", IF(AND(R68&lt;GRAPH!$M$9, X68&gt;=GRAPH!$N$9), "MEDIUM", IF(AND(R68&gt;=GRAPH!$M$9,X68&lt;GRAPH!$N$9), "MEDIUM"))))</f>
        <v>HIGH</v>
      </c>
      <c r="Z68" s="2"/>
      <c r="AA68" s="2"/>
      <c r="AB68" s="2"/>
      <c r="AC68" s="2"/>
    </row>
    <row r="69" spans="1:29" x14ac:dyDescent="0.25">
      <c r="A69" s="2"/>
      <c r="B69" s="41" t="s">
        <v>121</v>
      </c>
      <c r="C69" s="31">
        <v>27245.255046796909</v>
      </c>
      <c r="D69" s="32">
        <v>28679.215838733588</v>
      </c>
      <c r="E69" s="32">
        <v>29566.201895601636</v>
      </c>
      <c r="F69" s="32">
        <v>30480.620510929522</v>
      </c>
      <c r="G69" s="32">
        <v>31395.039126257408</v>
      </c>
      <c r="H69" s="32">
        <v>6</v>
      </c>
      <c r="I69" s="31">
        <v>1050</v>
      </c>
      <c r="J69" s="32">
        <v>2100</v>
      </c>
      <c r="K69" s="32">
        <v>2500</v>
      </c>
      <c r="L69" s="32">
        <v>2497</v>
      </c>
      <c r="M69" s="11">
        <f>IF(H69="","Not Available", (H69/C69)*100000)</f>
        <v>22.022183274461181</v>
      </c>
      <c r="N69" s="11">
        <f>IF(I69="","Not Available", (I69/D69)*100000)</f>
        <v>3661.187969379172</v>
      </c>
      <c r="O69" s="11">
        <f>IF(J69="","Not Available", (J69/E69)*100000)</f>
        <v>7102.7046605955939</v>
      </c>
      <c r="P69" s="11">
        <f>IF(K69="","Not Available", (K69/F69)*100000)</f>
        <v>8201.9327628306255</v>
      </c>
      <c r="Q69" s="11">
        <f>IF(L69="","Not Available", (L69/G69)*100000)</f>
        <v>7953.4858674905136</v>
      </c>
      <c r="R69" s="11">
        <f>AVERAGE(M69:Q69)</f>
        <v>5388.2666887140731</v>
      </c>
      <c r="S69" s="34">
        <v>2</v>
      </c>
      <c r="T69" s="33">
        <v>4</v>
      </c>
      <c r="U69" s="34">
        <v>37</v>
      </c>
      <c r="V69" s="34">
        <v>51</v>
      </c>
      <c r="W69" s="34">
        <v>18</v>
      </c>
      <c r="X69" s="12">
        <f>((S69+T69+U69+V69+W69)/(260)*100)</f>
        <v>43.07692307692308</v>
      </c>
      <c r="Y69" s="10" t="str">
        <f>IF(AND(R69&gt;=GRAPH!$M$9, X69&gt;= GRAPH!$N$9), "HIGH", IF(AND(R69&lt;GRAPH!$M$9, X69&lt;GRAPH!$N$9), "LOW", IF(AND(R69&lt;GRAPH!$M$9, X69&gt;=GRAPH!$N$9), "MEDIUM", IF(AND(R69&gt;=GRAPH!$M$9,X69&lt;GRAPH!$N$9), "MEDIUM"))))</f>
        <v>HIGH</v>
      </c>
      <c r="Z69" s="2"/>
      <c r="AA69" s="2"/>
      <c r="AB69" s="2"/>
      <c r="AC69" s="2"/>
    </row>
    <row r="70" spans="1:29" x14ac:dyDescent="0.25">
      <c r="A70" s="2"/>
      <c r="B70" s="42" t="s">
        <v>60</v>
      </c>
      <c r="C70" s="31">
        <v>52221.524692735031</v>
      </c>
      <c r="D70" s="32">
        <v>54970.025992352668</v>
      </c>
      <c r="E70" s="32">
        <v>56670.129889023367</v>
      </c>
      <c r="F70" s="32">
        <v>58422.814318580793</v>
      </c>
      <c r="G70" s="32">
        <v>60175.49874813822</v>
      </c>
      <c r="H70" s="32">
        <v>0</v>
      </c>
      <c r="I70" s="31">
        <v>3403</v>
      </c>
      <c r="J70" s="32">
        <v>6806</v>
      </c>
      <c r="K70" s="32">
        <v>1268</v>
      </c>
      <c r="L70" s="32">
        <v>1207</v>
      </c>
      <c r="M70" s="11">
        <f>IF(H70="","Not Available", (H70/C70)*100000)</f>
        <v>0</v>
      </c>
      <c r="N70" s="11">
        <f>IF(I70="","Not Available", (I70/D70)*100000)</f>
        <v>6190.6465179285515</v>
      </c>
      <c r="O70" s="11">
        <f>IF(J70="","Not Available", (J70/E70)*100000)</f>
        <v>12009.854244781391</v>
      </c>
      <c r="P70" s="11">
        <f>IF(K70="","Not Available", (K70/F70)*100000)</f>
        <v>2170.3850024847657</v>
      </c>
      <c r="Q70" s="11">
        <f>IF(L70="","Not Available", (L70/G70)*100000)</f>
        <v>2005.7997442644273</v>
      </c>
      <c r="R70" s="11">
        <f>AVERAGE(M70:Q70)</f>
        <v>4475.3371018918269</v>
      </c>
      <c r="S70" s="34">
        <v>0</v>
      </c>
      <c r="T70" s="33">
        <v>0</v>
      </c>
      <c r="U70" s="34">
        <v>36</v>
      </c>
      <c r="V70" s="34">
        <v>52</v>
      </c>
      <c r="W70" s="34">
        <v>18</v>
      </c>
      <c r="X70" s="12">
        <f>((S70+T70+U70+V70+W70)/(260)*100)</f>
        <v>40.769230769230766</v>
      </c>
      <c r="Y70" s="10" t="str">
        <f>IF(AND(R70&gt;=GRAPH!$M$9, X70&gt;= GRAPH!$N$9), "HIGH", IF(AND(R70&lt;GRAPH!$M$9, X70&lt;GRAPH!$N$9), "LOW", IF(AND(R70&lt;GRAPH!$M$9, X70&gt;=GRAPH!$N$9), "MEDIUM", IF(AND(R70&gt;=GRAPH!$M$9,X70&lt;GRAPH!$N$9), "MEDIUM"))))</f>
        <v>HIGH</v>
      </c>
      <c r="Z70" s="2"/>
      <c r="AA70" s="2"/>
      <c r="AB70" s="2"/>
      <c r="AC70" s="2"/>
    </row>
    <row r="71" spans="1:29" x14ac:dyDescent="0.25">
      <c r="A71" s="2"/>
      <c r="B71" s="41" t="s">
        <v>122</v>
      </c>
      <c r="C71" s="31">
        <v>99849.860862531292</v>
      </c>
      <c r="D71" s="32">
        <v>105105.11669740136</v>
      </c>
      <c r="E71" s="32">
        <v>108355.79040969213</v>
      </c>
      <c r="F71" s="32">
        <v>111707.00042236302</v>
      </c>
      <c r="G71" s="32">
        <v>115058.21043503392</v>
      </c>
      <c r="H71" s="32">
        <v>1</v>
      </c>
      <c r="I71" s="31">
        <v>2571</v>
      </c>
      <c r="J71" s="32">
        <v>5142</v>
      </c>
      <c r="K71" s="32">
        <v>1164</v>
      </c>
      <c r="L71" s="32">
        <v>1770</v>
      </c>
      <c r="M71" s="11">
        <f>IF(H71="","Not Available", (H71/C71)*100000)</f>
        <v>1.0015036489402365</v>
      </c>
      <c r="N71" s="11">
        <f>IF(I71="","Not Available", (I71/D71)*100000)</f>
        <v>2446.1225873540807</v>
      </c>
      <c r="O71" s="11">
        <f>IF(J71="","Not Available", (J71/E71)*100000)</f>
        <v>4745.477819466917</v>
      </c>
      <c r="P71" s="11">
        <f>IF(K71="","Not Available", (K71/F71)*100000)</f>
        <v>1042.0116873597249</v>
      </c>
      <c r="Q71" s="11">
        <f>IF(L71="","Not Available", (L71/G71)*100000)</f>
        <v>1538.3517554354862</v>
      </c>
      <c r="R71" s="11">
        <f>AVERAGE(M71:Q71)</f>
        <v>1954.5930706530296</v>
      </c>
      <c r="S71" s="34">
        <v>1</v>
      </c>
      <c r="T71" s="33">
        <v>2</v>
      </c>
      <c r="U71" s="34">
        <v>36</v>
      </c>
      <c r="V71" s="34">
        <v>50</v>
      </c>
      <c r="W71" s="34">
        <v>18</v>
      </c>
      <c r="X71" s="12">
        <f>((S71+T71+U71+V71+W71)/(260)*100)</f>
        <v>41.153846153846153</v>
      </c>
      <c r="Y71" s="10" t="str">
        <f>IF(AND(R71&gt;=GRAPH!$M$9, X71&gt;= GRAPH!$N$9), "HIGH", IF(AND(R71&lt;GRAPH!$M$9, X71&lt;GRAPH!$N$9), "LOW", IF(AND(R71&lt;GRAPH!$M$9, X71&gt;=GRAPH!$N$9), "MEDIUM", IF(AND(R71&gt;=GRAPH!$M$9,X71&lt;GRAPH!$N$9), "MEDIUM"))))</f>
        <v>MEDIUM</v>
      </c>
      <c r="Z71" s="2"/>
      <c r="AA71" s="2"/>
      <c r="AB71" s="2"/>
      <c r="AC71" s="2"/>
    </row>
    <row r="72" spans="1:29" x14ac:dyDescent="0.25">
      <c r="A72" s="2"/>
      <c r="B72" s="42" t="s">
        <v>123</v>
      </c>
      <c r="C72" s="31">
        <v>362364.12340952468</v>
      </c>
      <c r="D72" s="32">
        <v>381435.91937844706</v>
      </c>
      <c r="E72" s="32">
        <v>393232.9065757186</v>
      </c>
      <c r="F72" s="32">
        <v>405394.74904713256</v>
      </c>
      <c r="G72" s="32">
        <v>417556.59151854651</v>
      </c>
      <c r="H72" s="32">
        <v>59</v>
      </c>
      <c r="I72" s="31">
        <v>4080</v>
      </c>
      <c r="J72" s="32">
        <v>8160</v>
      </c>
      <c r="K72" s="32">
        <v>4465</v>
      </c>
      <c r="L72" s="32">
        <v>7716</v>
      </c>
      <c r="M72" s="11">
        <f>IF(H72="","Not Available", (H72/C72)*100000)</f>
        <v>16.281965070068853</v>
      </c>
      <c r="N72" s="11">
        <f>IF(I72="","Not Available", (I72/D72)*100000)</f>
        <v>1069.6423154506249</v>
      </c>
      <c r="O72" s="11">
        <f>IF(J72="","Not Available", (J72/E72)*100000)</f>
        <v>2075.1060919742126</v>
      </c>
      <c r="P72" s="11">
        <f>IF(K72="","Not Available", (K72/F72)*100000)</f>
        <v>1101.3956176035433</v>
      </c>
      <c r="Q72" s="11">
        <f>IF(L72="","Not Available", (L72/G72)*100000)</f>
        <v>1847.893233331291</v>
      </c>
      <c r="R72" s="11">
        <f>AVERAGE(M72:Q72)</f>
        <v>1222.063844685948</v>
      </c>
      <c r="S72" s="34">
        <v>13</v>
      </c>
      <c r="T72" s="33">
        <v>26</v>
      </c>
      <c r="U72" s="34">
        <v>38</v>
      </c>
      <c r="V72" s="34">
        <v>51</v>
      </c>
      <c r="W72" s="34">
        <v>18</v>
      </c>
      <c r="X72" s="12">
        <f>((S72+T72+U72+V72+W72)/(260)*100)</f>
        <v>56.153846153846153</v>
      </c>
      <c r="Y72" s="10" t="str">
        <f>IF(AND(R72&gt;=GRAPH!$M$9, X72&gt;= GRAPH!$N$9), "HIGH", IF(AND(R72&lt;GRAPH!$M$9, X72&lt;GRAPH!$N$9), "LOW", IF(AND(R72&lt;GRAPH!$M$9, X72&gt;=GRAPH!$N$9), "MEDIUM", IF(AND(R72&gt;=GRAPH!$M$9,X72&lt;GRAPH!$N$9), "MEDIUM"))))</f>
        <v>MEDIUM</v>
      </c>
      <c r="Z72" s="2"/>
      <c r="AA72" s="2"/>
      <c r="AB72" s="2"/>
      <c r="AC72" s="2"/>
    </row>
    <row r="73" spans="1:29" x14ac:dyDescent="0.25">
      <c r="A73" s="2"/>
      <c r="B73" s="41" t="s">
        <v>124</v>
      </c>
      <c r="C73" s="31">
        <v>51063.677762535954</v>
      </c>
      <c r="D73" s="32">
        <v>53751.23975003785</v>
      </c>
      <c r="E73" s="32">
        <v>55413.649226843147</v>
      </c>
      <c r="F73" s="32">
        <v>57127.473429735204</v>
      </c>
      <c r="G73" s="32">
        <v>58841.297632627262</v>
      </c>
      <c r="H73" s="32">
        <v>1</v>
      </c>
      <c r="I73" s="31">
        <v>4208</v>
      </c>
      <c r="J73" s="32">
        <v>8416</v>
      </c>
      <c r="K73" s="32">
        <v>3098</v>
      </c>
      <c r="L73" s="32">
        <v>1229</v>
      </c>
      <c r="M73" s="11">
        <f>IF(H73="","Not Available", (H73/C73)*100000)</f>
        <v>1.9583391636034355</v>
      </c>
      <c r="N73" s="11">
        <f>IF(I73="","Not Available", (I73/D73)*100000)</f>
        <v>7828.6566404210935</v>
      </c>
      <c r="O73" s="11">
        <f>IF(J73="","Not Available", (J73/E73)*100000)</f>
        <v>15187.593882416919</v>
      </c>
      <c r="P73" s="11">
        <f>IF(K73="","Not Available", (K73/F73)*100000)</f>
        <v>5422.9599420503546</v>
      </c>
      <c r="Q73" s="11">
        <f>IF(L73="","Not Available", (L73/G73)*100000)</f>
        <v>2088.6690971249495</v>
      </c>
      <c r="R73" s="11">
        <f>AVERAGE(M73:Q73)</f>
        <v>6105.9675802353831</v>
      </c>
      <c r="S73" s="34">
        <v>1</v>
      </c>
      <c r="T73" s="33">
        <v>2</v>
      </c>
      <c r="U73" s="34">
        <v>36</v>
      </c>
      <c r="V73" s="34">
        <v>52</v>
      </c>
      <c r="W73" s="34">
        <v>18</v>
      </c>
      <c r="X73" s="12">
        <f>((S73+T73+U73+V73+W73)/(260)*100)</f>
        <v>41.923076923076927</v>
      </c>
      <c r="Y73" s="10" t="str">
        <f>IF(AND(R73&gt;=GRAPH!$M$9, X73&gt;= GRAPH!$N$9), "HIGH", IF(AND(R73&lt;GRAPH!$M$9, X73&lt;GRAPH!$N$9), "LOW", IF(AND(R73&lt;GRAPH!$M$9, X73&gt;=GRAPH!$N$9), "MEDIUM", IF(AND(R73&gt;=GRAPH!$M$9,X73&lt;GRAPH!$N$9), "MEDIUM"))))</f>
        <v>HIGH</v>
      </c>
      <c r="Z73" s="2"/>
      <c r="AA73" s="2"/>
      <c r="AB73" s="2"/>
      <c r="AC73" s="2"/>
    </row>
    <row r="74" spans="1:29" x14ac:dyDescent="0.25">
      <c r="A74" s="2"/>
      <c r="B74" s="42" t="s">
        <v>61</v>
      </c>
      <c r="C74" s="31">
        <v>32373.011286332985</v>
      </c>
      <c r="D74" s="32">
        <v>34076.85398561367</v>
      </c>
      <c r="E74" s="32">
        <v>35130.777304756361</v>
      </c>
      <c r="F74" s="32">
        <v>36217.296190470472</v>
      </c>
      <c r="G74" s="32">
        <v>37303.815076184583</v>
      </c>
      <c r="H74" s="32">
        <v>6</v>
      </c>
      <c r="I74" s="31">
        <v>2251.5</v>
      </c>
      <c r="J74" s="32">
        <v>4503</v>
      </c>
      <c r="K74" s="32">
        <v>3263</v>
      </c>
      <c r="L74" s="32">
        <v>1219</v>
      </c>
      <c r="M74" s="11">
        <f>IF(H74="","Not Available", (H74/C74)*100000)</f>
        <v>18.533957026521776</v>
      </c>
      <c r="N74" s="11">
        <f>IF(I74="","Not Available", (I74/D74)*100000)</f>
        <v>6607.1240054921818</v>
      </c>
      <c r="O74" s="11">
        <f>IF(J74="","Not Available", (J74/E74)*100000)</f>
        <v>12817.820570654831</v>
      </c>
      <c r="P74" s="11">
        <f>IF(K74="","Not Available", (K74/F74)*100000)</f>
        <v>9009.5074542272523</v>
      </c>
      <c r="Q74" s="11">
        <f>IF(L74="","Not Available", (L74/G74)*100000)</f>
        <v>3267.7622851991655</v>
      </c>
      <c r="R74" s="11">
        <f>AVERAGE(M74:Q74)</f>
        <v>6344.1496545199898</v>
      </c>
      <c r="S74" s="34">
        <v>3</v>
      </c>
      <c r="T74" s="33">
        <v>6</v>
      </c>
      <c r="U74" s="34">
        <v>35</v>
      </c>
      <c r="V74" s="34">
        <v>52</v>
      </c>
      <c r="W74" s="34">
        <v>18</v>
      </c>
      <c r="X74" s="12">
        <f>((S74+T74+U74+V74+W74)/(260)*100)</f>
        <v>43.846153846153847</v>
      </c>
      <c r="Y74" s="10" t="str">
        <f>IF(AND(R74&gt;=GRAPH!$M$9, X74&gt;= GRAPH!$N$9), "HIGH", IF(AND(R74&lt;GRAPH!$M$9, X74&lt;GRAPH!$N$9), "LOW", IF(AND(R74&lt;GRAPH!$M$9, X74&gt;=GRAPH!$N$9), "MEDIUM", IF(AND(R74&gt;=GRAPH!$M$9,X74&lt;GRAPH!$N$9), "MEDIUM"))))</f>
        <v>HIGH</v>
      </c>
      <c r="Z74" s="2"/>
      <c r="AA74" s="2"/>
      <c r="AB74" s="2"/>
      <c r="AC74" s="2"/>
    </row>
    <row r="75" spans="1:29" x14ac:dyDescent="0.25">
      <c r="A75" s="2"/>
      <c r="B75" s="41" t="s">
        <v>62</v>
      </c>
      <c r="C75" s="31">
        <v>41734.697135959337</v>
      </c>
      <c r="D75" s="32">
        <v>43931.260143115091</v>
      </c>
      <c r="E75" s="32">
        <v>45289.958910427929</v>
      </c>
      <c r="F75" s="32">
        <v>46690.679289100961</v>
      </c>
      <c r="G75" s="32">
        <v>48091.399667773992</v>
      </c>
      <c r="H75" s="32">
        <v>0</v>
      </c>
      <c r="I75" s="31">
        <v>3864.5</v>
      </c>
      <c r="J75" s="32">
        <v>7729</v>
      </c>
      <c r="K75" s="32">
        <v>2581</v>
      </c>
      <c r="L75" s="32">
        <v>772</v>
      </c>
      <c r="M75" s="11">
        <f>IF(H75="","Not Available", (H75/C75)*100000)</f>
        <v>0</v>
      </c>
      <c r="N75" s="11">
        <f>IF(I75="","Not Available", (I75/D75)*100000)</f>
        <v>8796.6973572135157</v>
      </c>
      <c r="O75" s="11">
        <f>IF(J75="","Not Available", (J75/E75)*100000)</f>
        <v>17065.592872994221</v>
      </c>
      <c r="P75" s="11">
        <f>IF(K75="","Not Available", (K75/F75)*100000)</f>
        <v>5527.8698860191671</v>
      </c>
      <c r="Q75" s="11">
        <f>IF(L75="","Not Available", (L75/G75)*100000)</f>
        <v>1605.2766301940608</v>
      </c>
      <c r="R75" s="11">
        <f>AVERAGE(M75:Q75)</f>
        <v>6599.0873492841911</v>
      </c>
      <c r="S75" s="34">
        <v>0</v>
      </c>
      <c r="T75" s="33">
        <v>0</v>
      </c>
      <c r="U75" s="34">
        <v>36</v>
      </c>
      <c r="V75" s="34">
        <v>46</v>
      </c>
      <c r="W75" s="34">
        <v>18</v>
      </c>
      <c r="X75" s="12">
        <f>((S75+T75+U75+V75+W75)/(260)*100)</f>
        <v>38.461538461538467</v>
      </c>
      <c r="Y75" s="10" t="str">
        <f>IF(AND(R75&gt;=GRAPH!$M$9, X75&gt;= GRAPH!$N$9), "HIGH", IF(AND(R75&lt;GRAPH!$M$9, X75&lt;GRAPH!$N$9), "LOW", IF(AND(R75&lt;GRAPH!$M$9, X75&gt;=GRAPH!$N$9), "MEDIUM", IF(AND(R75&gt;=GRAPH!$M$9,X75&lt;GRAPH!$N$9), "MEDIUM"))))</f>
        <v>HIGH</v>
      </c>
      <c r="Z75" s="2"/>
      <c r="AA75" s="2"/>
      <c r="AB75" s="2"/>
      <c r="AC75" s="2"/>
    </row>
    <row r="76" spans="1:29" x14ac:dyDescent="0.25">
      <c r="A76" s="2"/>
      <c r="B76" s="42" t="s">
        <v>63</v>
      </c>
      <c r="C76" s="31">
        <v>30415.945586743357</v>
      </c>
      <c r="D76" s="32">
        <v>32016.784828150903</v>
      </c>
      <c r="E76" s="32">
        <v>33006.994668196807</v>
      </c>
      <c r="F76" s="32">
        <v>34027.829554842072</v>
      </c>
      <c r="G76" s="32">
        <v>35048.664441487337</v>
      </c>
      <c r="H76" s="32">
        <v>1</v>
      </c>
      <c r="I76" s="31">
        <v>1824</v>
      </c>
      <c r="J76" s="32">
        <v>3648</v>
      </c>
      <c r="K76" s="32">
        <v>888</v>
      </c>
      <c r="L76" s="32">
        <v>570</v>
      </c>
      <c r="M76" s="11">
        <f>IF(H76="","Not Available", (H76/C76)*100000)</f>
        <v>3.2877491746823915</v>
      </c>
      <c r="N76" s="11">
        <f>IF(I76="","Not Available", (I76/D76)*100000)</f>
        <v>5697.0117698896474</v>
      </c>
      <c r="O76" s="11">
        <f>IF(J76="","Not Available", (J76/E76)*100000)</f>
        <v>11052.202833585918</v>
      </c>
      <c r="P76" s="11">
        <f>IF(K76="","Not Available", (K76/F76)*100000)</f>
        <v>2609.6286822197271</v>
      </c>
      <c r="Q76" s="11">
        <f>IF(L76="","Not Available", (L76/G76)*100000)</f>
        <v>1626.310186374141</v>
      </c>
      <c r="R76" s="11">
        <f>AVERAGE(M76:Q76)</f>
        <v>4197.6882442488231</v>
      </c>
      <c r="S76" s="34">
        <v>1</v>
      </c>
      <c r="T76" s="33">
        <v>2</v>
      </c>
      <c r="U76" s="34">
        <v>35</v>
      </c>
      <c r="V76" s="34">
        <v>51</v>
      </c>
      <c r="W76" s="34">
        <v>18</v>
      </c>
      <c r="X76" s="12">
        <f>((S76+T76+U76+V76+W76)/(260)*100)</f>
        <v>41.153846153846153</v>
      </c>
      <c r="Y76" s="10" t="str">
        <f>IF(AND(R76&gt;=GRAPH!$M$9, X76&gt;= GRAPH!$N$9), "HIGH", IF(AND(R76&lt;GRAPH!$M$9, X76&lt;GRAPH!$N$9), "LOW", IF(AND(R76&lt;GRAPH!$M$9, X76&gt;=GRAPH!$N$9), "MEDIUM", IF(AND(R76&gt;=GRAPH!$M$9,X76&lt;GRAPH!$N$9), "MEDIUM"))))</f>
        <v>HIGH</v>
      </c>
      <c r="Z76" s="2"/>
      <c r="AA76" s="2"/>
      <c r="AB76" s="2"/>
      <c r="AC76" s="2"/>
    </row>
    <row r="77" spans="1:29" x14ac:dyDescent="0.25">
      <c r="A77" s="2"/>
      <c r="B77" s="41" t="s">
        <v>64</v>
      </c>
      <c r="C77" s="31">
        <v>37331.749123092974</v>
      </c>
      <c r="D77" s="32">
        <v>39296.578024308394</v>
      </c>
      <c r="E77" s="32">
        <v>40511.936107534428</v>
      </c>
      <c r="F77" s="32">
        <v>41764.882585087042</v>
      </c>
      <c r="G77" s="32">
        <v>43017.829062639656</v>
      </c>
      <c r="H77" s="32">
        <v>1560</v>
      </c>
      <c r="I77" s="31">
        <v>2564</v>
      </c>
      <c r="J77" s="32">
        <v>2986</v>
      </c>
      <c r="K77" s="32">
        <v>3980</v>
      </c>
      <c r="L77" s="32">
        <v>1452</v>
      </c>
      <c r="M77" s="11">
        <f>IF(H77="","Not Available", (H77/C77)*100000)</f>
        <v>4178.7487504436349</v>
      </c>
      <c r="N77" s="11">
        <f>IF(I77="","Not Available", (I77/D77)*100000)</f>
        <v>6524.7411579042337</v>
      </c>
      <c r="O77" s="11">
        <f>IF(J77="","Not Available", (J77/E77)*100000)</f>
        <v>7370.6672326743283</v>
      </c>
      <c r="P77" s="11">
        <f>IF(K77="","Not Available", (K77/F77)*100000)</f>
        <v>9529.5371461696286</v>
      </c>
      <c r="Q77" s="11">
        <f>IF(L77="","Not Available", (L77/G77)*100000)</f>
        <v>3375.3446690340784</v>
      </c>
      <c r="R77" s="11">
        <f>AVERAGE(M77:Q77)</f>
        <v>6195.8077912451799</v>
      </c>
      <c r="S77" s="34">
        <v>12</v>
      </c>
      <c r="T77" s="33">
        <v>13</v>
      </c>
      <c r="U77" s="34">
        <v>15</v>
      </c>
      <c r="V77" s="34">
        <v>21</v>
      </c>
      <c r="W77" s="34">
        <v>18</v>
      </c>
      <c r="X77" s="12">
        <f>((S77+T77+U77+V77+W77)/(260)*100)</f>
        <v>30.384615384615383</v>
      </c>
      <c r="Y77" s="10" t="str">
        <f>IF(AND(R77&gt;=GRAPH!$M$9, X77&gt;= GRAPH!$N$9), "HIGH", IF(AND(R77&lt;GRAPH!$M$9, X77&lt;GRAPH!$N$9), "LOW", IF(AND(R77&lt;GRAPH!$M$9, X77&gt;=GRAPH!$N$9), "MEDIUM", IF(AND(R77&gt;=GRAPH!$M$9,X77&lt;GRAPH!$N$9), "MEDIUM"))))</f>
        <v>MEDIUM</v>
      </c>
      <c r="Z77" s="2"/>
      <c r="AA77" s="2"/>
      <c r="AB77" s="2"/>
      <c r="AC77" s="2"/>
    </row>
    <row r="78" spans="1:29" x14ac:dyDescent="0.25">
      <c r="A78" s="2"/>
      <c r="B78" s="42" t="s">
        <v>65</v>
      </c>
      <c r="C78" s="31">
        <v>18525</v>
      </c>
      <c r="D78" s="32">
        <v>19500</v>
      </c>
      <c r="E78" s="32">
        <v>20010</v>
      </c>
      <c r="F78" s="32">
        <v>20357.729130875279</v>
      </c>
      <c r="G78" s="32">
        <v>20968.461004801538</v>
      </c>
      <c r="H78" s="32">
        <v>36</v>
      </c>
      <c r="I78" s="31">
        <v>126</v>
      </c>
      <c r="J78" s="32">
        <v>252</v>
      </c>
      <c r="K78" s="32">
        <v>0</v>
      </c>
      <c r="L78" s="32">
        <v>8</v>
      </c>
      <c r="M78" s="11">
        <f>IF(H78="","Not Available", (H78/C78)*100000)</f>
        <v>194.33198380566802</v>
      </c>
      <c r="N78" s="11">
        <f>IF(I78="","Not Available", (I78/D78)*100000)</f>
        <v>646.15384615384608</v>
      </c>
      <c r="O78" s="11">
        <f>IF(J78="","Not Available", (J78/E78)*100000)</f>
        <v>1259.3703148425786</v>
      </c>
      <c r="P78" s="11">
        <f>IF(K78="","Not Available", (K78/F78)*100000)</f>
        <v>0</v>
      </c>
      <c r="Q78" s="11">
        <f>IF(L78="","Not Available", (L78/G78)*100000)</f>
        <v>38.152537747849458</v>
      </c>
      <c r="R78" s="11">
        <f>AVERAGE(M78:Q78)</f>
        <v>427.60173650998843</v>
      </c>
      <c r="S78" s="34">
        <v>4</v>
      </c>
      <c r="T78" s="33">
        <v>8</v>
      </c>
      <c r="U78" s="34">
        <v>19</v>
      </c>
      <c r="V78" s="34">
        <v>0</v>
      </c>
      <c r="W78" s="34">
        <v>4</v>
      </c>
      <c r="X78" s="12">
        <f>((S78+T78+U78+V78+W78)/(260)*100)</f>
        <v>13.461538461538462</v>
      </c>
      <c r="Y78" s="10" t="str">
        <f>IF(AND(R78&gt;=GRAPH!$M$9, X78&gt;= GRAPH!$N$9), "HIGH", IF(AND(R78&lt;GRAPH!$M$9, X78&lt;GRAPH!$N$9), "LOW", IF(AND(R78&lt;GRAPH!$M$9, X78&gt;=GRAPH!$N$9), "MEDIUM", IF(AND(R78&gt;=GRAPH!$M$9,X78&lt;GRAPH!$N$9), "MEDIUM"))))</f>
        <v>LOW</v>
      </c>
      <c r="Z78" s="2"/>
      <c r="AA78" s="2"/>
      <c r="AB78" s="2"/>
      <c r="AC78" s="2"/>
    </row>
    <row r="79" spans="1:29" x14ac:dyDescent="0.25">
      <c r="A79" s="2"/>
      <c r="B79" s="41" t="s">
        <v>125</v>
      </c>
      <c r="C79" s="31">
        <v>37724.883820730938</v>
      </c>
      <c r="D79" s="32">
        <v>39710.40402182204</v>
      </c>
      <c r="E79" s="32">
        <v>40938.56084723922</v>
      </c>
      <c r="F79" s="32">
        <v>42204.701904370326</v>
      </c>
      <c r="G79" s="32">
        <v>43470.842961501432</v>
      </c>
      <c r="H79" s="32">
        <v>1</v>
      </c>
      <c r="I79" s="31">
        <v>1715.5</v>
      </c>
      <c r="J79" s="32">
        <v>3431</v>
      </c>
      <c r="K79" s="32">
        <v>1541</v>
      </c>
      <c r="L79" s="32">
        <v>925</v>
      </c>
      <c r="M79" s="11">
        <f>IF(H79="","Not Available", (H79/C79)*100000)</f>
        <v>2.6507702575096346</v>
      </c>
      <c r="N79" s="11">
        <f>IF(I79="","Not Available", (I79/D79)*100000)</f>
        <v>4320.0265579198895</v>
      </c>
      <c r="O79" s="11">
        <f>IF(J79="","Not Available", (J79/E79)*100000)</f>
        <v>8380.8515223645845</v>
      </c>
      <c r="P79" s="11">
        <f>IF(K79="","Not Available", (K79/F79)*100000)</f>
        <v>3651.2519469789886</v>
      </c>
      <c r="Q79" s="11">
        <f>IF(L79="","Not Available", (L79/G79)*100000)</f>
        <v>2127.8630387250528</v>
      </c>
      <c r="R79" s="11">
        <f>AVERAGE(M79:Q79)</f>
        <v>3696.528767249205</v>
      </c>
      <c r="S79" s="34">
        <v>1</v>
      </c>
      <c r="T79" s="33">
        <v>2</v>
      </c>
      <c r="U79" s="34">
        <v>35</v>
      </c>
      <c r="V79" s="34">
        <v>51</v>
      </c>
      <c r="W79" s="34">
        <v>18</v>
      </c>
      <c r="X79" s="12">
        <f>((S79+T79+U79+V79+W79)/(260)*100)</f>
        <v>41.153846153846153</v>
      </c>
      <c r="Y79" s="10" t="str">
        <f>IF(AND(R79&gt;=GRAPH!$M$9, X79&gt;= GRAPH!$N$9), "HIGH", IF(AND(R79&lt;GRAPH!$M$9, X79&lt;GRAPH!$N$9), "LOW", IF(AND(R79&lt;GRAPH!$M$9, X79&gt;=GRAPH!$N$9), "MEDIUM", IF(AND(R79&gt;=GRAPH!$M$9,X79&lt;GRAPH!$N$9), "MEDIUM"))))</f>
        <v>MEDIUM</v>
      </c>
      <c r="Z79" s="2"/>
      <c r="AA79" s="2"/>
      <c r="AB79" s="2"/>
      <c r="AC79" s="2"/>
    </row>
    <row r="80" spans="1:29" x14ac:dyDescent="0.25">
      <c r="A80" s="2"/>
      <c r="B80" s="42" t="s">
        <v>66</v>
      </c>
      <c r="C80" s="31">
        <v>46602.336727008151</v>
      </c>
      <c r="D80" s="32">
        <v>49055.091291587531</v>
      </c>
      <c r="E80" s="32">
        <v>50572.259063492296</v>
      </c>
      <c r="F80" s="32">
        <v>52136.349549992061</v>
      </c>
      <c r="G80" s="32">
        <v>53700.440036491826</v>
      </c>
      <c r="H80" s="32">
        <v>3</v>
      </c>
      <c r="I80" s="31">
        <v>3046.5</v>
      </c>
      <c r="J80" s="32">
        <v>6093</v>
      </c>
      <c r="K80" s="32">
        <v>2619</v>
      </c>
      <c r="L80" s="32">
        <v>1509</v>
      </c>
      <c r="M80" s="11">
        <f>IF(H80="","Not Available", (H80/C80)*100000)</f>
        <v>6.4374454387849722</v>
      </c>
      <c r="N80" s="11">
        <f>IF(I80="","Not Available", (I80/D80)*100000)</f>
        <v>6210.3645509318312</v>
      </c>
      <c r="O80" s="11">
        <f>IF(J80="","Not Available", (J80/E80)*100000)</f>
        <v>12048.107228807754</v>
      </c>
      <c r="P80" s="11">
        <f>IF(K80="","Not Available", (K80/F80)*100000)</f>
        <v>5023.366658014128</v>
      </c>
      <c r="Q80" s="11">
        <f>IF(L80="","Not Available", (L80/G80)*100000)</f>
        <v>2810.0328395345882</v>
      </c>
      <c r="R80" s="11">
        <f>AVERAGE(M80:Q80)</f>
        <v>5219.6617445454176</v>
      </c>
      <c r="S80" s="34">
        <v>1</v>
      </c>
      <c r="T80" s="33">
        <v>2</v>
      </c>
      <c r="U80" s="34">
        <v>36</v>
      </c>
      <c r="V80" s="34">
        <v>48</v>
      </c>
      <c r="W80" s="34">
        <v>18</v>
      </c>
      <c r="X80" s="12">
        <f>((S80+T80+U80+V80+W80)/(260)*100)</f>
        <v>40.384615384615387</v>
      </c>
      <c r="Y80" s="10" t="str">
        <f>IF(AND(R80&gt;=GRAPH!$M$9, X80&gt;= GRAPH!$N$9), "HIGH", IF(AND(R80&lt;GRAPH!$M$9, X80&lt;GRAPH!$N$9), "LOW", IF(AND(R80&lt;GRAPH!$M$9, X80&gt;=GRAPH!$N$9), "MEDIUM", IF(AND(R80&gt;=GRAPH!$M$9,X80&lt;GRAPH!$N$9), "MEDIUM"))))</f>
        <v>HIGH</v>
      </c>
      <c r="Z80" s="2"/>
      <c r="AA80" s="2"/>
      <c r="AB80" s="2"/>
      <c r="AC80" s="2"/>
    </row>
    <row r="81" spans="1:29" x14ac:dyDescent="0.25">
      <c r="A81" s="2"/>
      <c r="B81" s="41" t="s">
        <v>67</v>
      </c>
      <c r="C81" s="31">
        <v>50146.054121649831</v>
      </c>
      <c r="D81" s="32">
        <v>52785.320128052459</v>
      </c>
      <c r="E81" s="32">
        <v>54417.855802115941</v>
      </c>
      <c r="F81" s="32">
        <v>56100.882270222617</v>
      </c>
      <c r="G81" s="32">
        <v>57783.908738329294</v>
      </c>
      <c r="H81" s="32">
        <v>0</v>
      </c>
      <c r="I81" s="31">
        <v>4026</v>
      </c>
      <c r="J81" s="32">
        <v>8052</v>
      </c>
      <c r="K81" s="32">
        <v>2792</v>
      </c>
      <c r="L81" s="32">
        <v>1168</v>
      </c>
      <c r="M81" s="11">
        <f>IF(H81="","Not Available", (H81/C81)*100000)</f>
        <v>0</v>
      </c>
      <c r="N81" s="11">
        <f>IF(I81="","Not Available", (I81/D81)*100000)</f>
        <v>7627.1205521407937</v>
      </c>
      <c r="O81" s="11">
        <f>IF(J81="","Not Available", (J81/E81)*100000)</f>
        <v>14796.613871153138</v>
      </c>
      <c r="P81" s="11">
        <f>IF(K81="","Not Available", (K81/F81)*100000)</f>
        <v>4976.748826429679</v>
      </c>
      <c r="Q81" s="11">
        <f>IF(L81="","Not Available", (L81/G81)*100000)</f>
        <v>2021.3239732348547</v>
      </c>
      <c r="R81" s="11">
        <f>AVERAGE(M81:Q81)</f>
        <v>5884.3614445916937</v>
      </c>
      <c r="S81" s="34">
        <v>0</v>
      </c>
      <c r="T81" s="33">
        <v>0</v>
      </c>
      <c r="U81" s="34">
        <v>37</v>
      </c>
      <c r="V81" s="34">
        <v>45</v>
      </c>
      <c r="W81" s="34">
        <v>18</v>
      </c>
      <c r="X81" s="12">
        <f>((S81+T81+U81+V81+W81)/(260)*100)</f>
        <v>38.461538461538467</v>
      </c>
      <c r="Y81" s="10" t="str">
        <f>IF(AND(R81&gt;=GRAPH!$M$9, X81&gt;= GRAPH!$N$9), "HIGH", IF(AND(R81&lt;GRAPH!$M$9, X81&lt;GRAPH!$N$9), "LOW", IF(AND(R81&lt;GRAPH!$M$9, X81&gt;=GRAPH!$N$9), "MEDIUM", IF(AND(R81&gt;=GRAPH!$M$9,X81&lt;GRAPH!$N$9), "MEDIUM"))))</f>
        <v>HIGH</v>
      </c>
      <c r="Z81" s="2"/>
      <c r="AA81" s="2"/>
      <c r="AB81" s="2"/>
      <c r="AC81" s="2"/>
    </row>
    <row r="82" spans="1:29" x14ac:dyDescent="0.25">
      <c r="A82" s="2"/>
      <c r="B82" s="42" t="s">
        <v>68</v>
      </c>
      <c r="C82" s="31">
        <v>30420.936999051191</v>
      </c>
      <c r="D82" s="32">
        <v>32022.038946369677</v>
      </c>
      <c r="E82" s="32">
        <v>33012.411284917194</v>
      </c>
      <c r="F82" s="32">
        <v>34033.413695790921</v>
      </c>
      <c r="G82" s="32">
        <v>35054.416106664648</v>
      </c>
      <c r="H82" s="32">
        <v>0</v>
      </c>
      <c r="I82" s="31">
        <v>1258</v>
      </c>
      <c r="J82" s="32">
        <v>2516</v>
      </c>
      <c r="K82" s="32">
        <v>2969</v>
      </c>
      <c r="L82" s="32">
        <v>2250</v>
      </c>
      <c r="M82" s="11">
        <f>IF(H82="","Not Available", (H82/C82)*100000)</f>
        <v>0</v>
      </c>
      <c r="N82" s="11">
        <f>IF(I82="","Not Available", (I82/D82)*100000)</f>
        <v>3928.5443444338166</v>
      </c>
      <c r="O82" s="11">
        <f>IF(J82="","Not Available", (J82/E82)*100000)</f>
        <v>7621.3760282016037</v>
      </c>
      <c r="P82" s="11">
        <f>IF(K82="","Not Available", (K82/F82)*100000)</f>
        <v>8723.7795965415917</v>
      </c>
      <c r="Q82" s="11">
        <f>IF(L82="","Not Available", (L82/G82)*100000)</f>
        <v>6418.5921487142487</v>
      </c>
      <c r="R82" s="11">
        <f>AVERAGE(M82:Q82)</f>
        <v>5338.4584235782513</v>
      </c>
      <c r="S82" s="34">
        <v>0</v>
      </c>
      <c r="T82" s="33">
        <v>0</v>
      </c>
      <c r="U82" s="34">
        <v>34</v>
      </c>
      <c r="V82" s="34">
        <v>46</v>
      </c>
      <c r="W82" s="34">
        <v>18</v>
      </c>
      <c r="X82" s="12">
        <f>((S82+T82+U82+V82+W82)/(260)*100)</f>
        <v>37.692307692307693</v>
      </c>
      <c r="Y82" s="10" t="str">
        <f>IF(AND(R82&gt;=GRAPH!$M$9, X82&gt;= GRAPH!$N$9), "HIGH", IF(AND(R82&lt;GRAPH!$M$9, X82&lt;GRAPH!$N$9), "LOW", IF(AND(R82&lt;GRAPH!$M$9, X82&gt;=GRAPH!$N$9), "MEDIUM", IF(AND(R82&gt;=GRAPH!$M$9,X82&lt;GRAPH!$N$9), "MEDIUM"))))</f>
        <v>HIGH</v>
      </c>
      <c r="Z82" s="2"/>
      <c r="AA82" s="2"/>
      <c r="AB82" s="2"/>
      <c r="AC82" s="2"/>
    </row>
    <row r="83" spans="1:29" x14ac:dyDescent="0.25">
      <c r="A83" s="2"/>
      <c r="B83" s="41" t="s">
        <v>69</v>
      </c>
      <c r="C83" s="31">
        <v>103177.63340287749</v>
      </c>
      <c r="D83" s="32">
        <v>108608.03516092368</v>
      </c>
      <c r="E83" s="32">
        <v>111967.04655765327</v>
      </c>
      <c r="F83" s="32">
        <v>115429.94490479719</v>
      </c>
      <c r="G83" s="32">
        <v>118892.8432519411</v>
      </c>
      <c r="H83" s="32">
        <v>3158</v>
      </c>
      <c r="I83" s="31">
        <v>4310</v>
      </c>
      <c r="J83" s="32">
        <v>5266</v>
      </c>
      <c r="K83" s="32">
        <v>4598</v>
      </c>
      <c r="L83" s="32">
        <v>3546</v>
      </c>
      <c r="M83" s="11">
        <f>IF(H83="","Not Available", (H83/C83)*100000)</f>
        <v>3060.7408755625979</v>
      </c>
      <c r="N83" s="11">
        <f>IF(I83="","Not Available", (I83/D83)*100000)</f>
        <v>3968.3988331193973</v>
      </c>
      <c r="O83" s="11">
        <f>IF(J83="","Not Available", (J83/E83)*100000)</f>
        <v>4703.169514512887</v>
      </c>
      <c r="P83" s="11">
        <f>IF(K83="","Not Available", (K83/F83)*100000)</f>
        <v>3983.3684437710499</v>
      </c>
      <c r="Q83" s="11">
        <f>IF(L83="","Not Available", (L83/G83)*100000)</f>
        <v>2982.5176209183696</v>
      </c>
      <c r="R83" s="11">
        <f>AVERAGE(M83:Q83)</f>
        <v>3739.639057576861</v>
      </c>
      <c r="S83" s="34">
        <v>10</v>
      </c>
      <c r="T83" s="33">
        <v>12</v>
      </c>
      <c r="U83" s="34">
        <v>15</v>
      </c>
      <c r="V83" s="34">
        <v>13</v>
      </c>
      <c r="W83" s="34">
        <v>15</v>
      </c>
      <c r="X83" s="12">
        <f>((S83+T83+U83+V83+W83)/(260)*100)</f>
        <v>25</v>
      </c>
      <c r="Y83" s="10" t="str">
        <f>IF(AND(R83&gt;=GRAPH!$M$9, X83&gt;= GRAPH!$N$9), "HIGH", IF(AND(R83&lt;GRAPH!$M$9, X83&lt;GRAPH!$N$9), "LOW", IF(AND(R83&lt;GRAPH!$M$9, X83&gt;=GRAPH!$N$9), "MEDIUM", IF(AND(R83&gt;=GRAPH!$M$9,X83&lt;GRAPH!$N$9), "MEDIUM"))))</f>
        <v>LOW</v>
      </c>
      <c r="Z83" s="2"/>
      <c r="AA83" s="2"/>
      <c r="AB83" s="2"/>
      <c r="AC83" s="2"/>
    </row>
    <row r="84" spans="1:29" x14ac:dyDescent="0.25">
      <c r="A84" s="2"/>
      <c r="B84" s="42" t="s">
        <v>70</v>
      </c>
      <c r="C84" s="31">
        <v>47124.893759336781</v>
      </c>
      <c r="D84" s="32">
        <v>49605.151325617669</v>
      </c>
      <c r="E84" s="32">
        <v>51139.331263523374</v>
      </c>
      <c r="F84" s="32">
        <v>52720.960065488012</v>
      </c>
      <c r="G84" s="32">
        <v>54302.58886745265</v>
      </c>
      <c r="H84" s="32">
        <v>0</v>
      </c>
      <c r="I84" s="31">
        <v>2538.5</v>
      </c>
      <c r="J84" s="32">
        <v>5077</v>
      </c>
      <c r="K84" s="32">
        <v>2699</v>
      </c>
      <c r="L84" s="32">
        <v>1145</v>
      </c>
      <c r="M84" s="11">
        <f>IF(H84="","Not Available", (H84/C84)*100000)</f>
        <v>0</v>
      </c>
      <c r="N84" s="11">
        <f>IF(I84="","Not Available", (I84/D84)*100000)</f>
        <v>5117.4120674217929</v>
      </c>
      <c r="O84" s="11">
        <f>IF(J84="","Not Available", (J84/E84)*100000)</f>
        <v>9927.7794107982772</v>
      </c>
      <c r="P84" s="11">
        <f>IF(K84="","Not Available", (K84/F84)*100000)</f>
        <v>5119.4060135615946</v>
      </c>
      <c r="Q84" s="11">
        <f>IF(L84="","Not Available", (L84/G84)*100000)</f>
        <v>2108.5550871153382</v>
      </c>
      <c r="R84" s="11">
        <f>AVERAGE(M84:Q84)</f>
        <v>4454.6305157794004</v>
      </c>
      <c r="S84" s="34">
        <v>0</v>
      </c>
      <c r="T84" s="33">
        <v>0</v>
      </c>
      <c r="U84" s="34">
        <v>36</v>
      </c>
      <c r="V84" s="34">
        <v>46</v>
      </c>
      <c r="W84" s="34">
        <v>18</v>
      </c>
      <c r="X84" s="12">
        <f>((S84+T84+U84+V84+W84)/(260)*100)</f>
        <v>38.461538461538467</v>
      </c>
      <c r="Y84" s="10" t="str">
        <f>IF(AND(R84&gt;=GRAPH!$M$9, X84&gt;= GRAPH!$N$9), "HIGH", IF(AND(R84&lt;GRAPH!$M$9, X84&lt;GRAPH!$N$9), "LOW", IF(AND(R84&lt;GRAPH!$M$9, X84&gt;=GRAPH!$N$9), "MEDIUM", IF(AND(R84&gt;=GRAPH!$M$9,X84&lt;GRAPH!$N$9), "MEDIUM"))))</f>
        <v>HIGH</v>
      </c>
      <c r="Z84" s="2"/>
      <c r="AA84" s="2"/>
      <c r="AB84" s="2"/>
      <c r="AC84" s="2"/>
    </row>
    <row r="85" spans="1:29" x14ac:dyDescent="0.25">
      <c r="A85" s="2"/>
      <c r="B85" s="41" t="s">
        <v>71</v>
      </c>
      <c r="C85" s="31">
        <v>74807.876345607903</v>
      </c>
      <c r="D85" s="32">
        <v>78745.132995376742</v>
      </c>
      <c r="E85" s="32">
        <v>81180.549479769834</v>
      </c>
      <c r="F85" s="32">
        <v>83691.288123474049</v>
      </c>
      <c r="G85" s="32">
        <v>86202.026767178264</v>
      </c>
      <c r="H85" s="32">
        <v>1</v>
      </c>
      <c r="I85" s="31">
        <v>3233.5</v>
      </c>
      <c r="J85" s="32">
        <v>6467</v>
      </c>
      <c r="K85" s="32">
        <v>6504</v>
      </c>
      <c r="L85" s="32">
        <v>3877</v>
      </c>
      <c r="M85" s="11">
        <f>IF(H85="","Not Available", (H85/C85)*100000)</f>
        <v>1.3367576368296568</v>
      </c>
      <c r="N85" s="11">
        <f>IF(I85="","Not Available", (I85/D85)*100000)</f>
        <v>4106.2855277542603</v>
      </c>
      <c r="O85" s="11">
        <f>IF(J85="","Not Available", (J85/E85)*100000)</f>
        <v>7966.1939238432651</v>
      </c>
      <c r="P85" s="11">
        <f>IF(K85="","Not Available", (K85/F85)*100000)</f>
        <v>7771.4182035342974</v>
      </c>
      <c r="Q85" s="11">
        <f>IF(L85="","Not Available", (L85/G85)*100000)</f>
        <v>4497.5740657134775</v>
      </c>
      <c r="R85" s="11">
        <f>AVERAGE(M85:Q85)</f>
        <v>4868.5616956964259</v>
      </c>
      <c r="S85" s="34">
        <v>1</v>
      </c>
      <c r="T85" s="33">
        <v>2</v>
      </c>
      <c r="U85" s="34">
        <v>36</v>
      </c>
      <c r="V85" s="34">
        <v>52</v>
      </c>
      <c r="W85" s="34">
        <v>18</v>
      </c>
      <c r="X85" s="12">
        <f>((S85+T85+U85+V85+W85)/(260)*100)</f>
        <v>41.923076923076927</v>
      </c>
      <c r="Y85" s="10" t="str">
        <f>IF(AND(R85&gt;=GRAPH!$M$9, X85&gt;= GRAPH!$N$9), "HIGH", IF(AND(R85&lt;GRAPH!$M$9, X85&lt;GRAPH!$N$9), "LOW", IF(AND(R85&lt;GRAPH!$M$9, X85&gt;=GRAPH!$N$9), "MEDIUM", IF(AND(R85&gt;=GRAPH!$M$9,X85&lt;GRAPH!$N$9), "MEDIUM"))))</f>
        <v>HIGH</v>
      </c>
      <c r="Z85" s="2"/>
      <c r="AA85" s="2"/>
      <c r="AB85" s="2"/>
      <c r="AC85" s="2"/>
    </row>
    <row r="86" spans="1:29" x14ac:dyDescent="0.25">
      <c r="A86" s="2"/>
      <c r="B86" s="42" t="s">
        <v>72</v>
      </c>
      <c r="C86" s="31">
        <v>81571.451257382607</v>
      </c>
      <c r="D86" s="32">
        <v>85864.685534086966</v>
      </c>
      <c r="E86" s="32">
        <v>88520.294365038106</v>
      </c>
      <c r="F86" s="32">
        <v>91258.035427874333</v>
      </c>
      <c r="G86" s="32">
        <v>93995.776490710559</v>
      </c>
      <c r="H86" s="32">
        <v>21</v>
      </c>
      <c r="I86" s="31">
        <v>2489.5</v>
      </c>
      <c r="J86" s="32">
        <v>4979</v>
      </c>
      <c r="K86" s="32">
        <v>3329</v>
      </c>
      <c r="L86" s="32">
        <v>1826</v>
      </c>
      <c r="M86" s="11">
        <f>IF(H86="","Not Available", (H86/C86)*100000)</f>
        <v>25.744301071386662</v>
      </c>
      <c r="N86" s="11">
        <f>IF(I86="","Not Available", (I86/D86)*100000)</f>
        <v>2899.3293162550585</v>
      </c>
      <c r="O86" s="11">
        <f>IF(J86="","Not Available", (J86/E86)*100000)</f>
        <v>5624.6988735348141</v>
      </c>
      <c r="P86" s="11">
        <f>IF(K86="","Not Available", (K86/F86)*100000)</f>
        <v>3647.897946073002</v>
      </c>
      <c r="Q86" s="11">
        <f>IF(L86="","Not Available", (L86/G86)*100000)</f>
        <v>1942.6404761712461</v>
      </c>
      <c r="R86" s="11">
        <f>AVERAGE(M86:Q86)</f>
        <v>2828.0621826211018</v>
      </c>
      <c r="S86" s="34">
        <v>3</v>
      </c>
      <c r="T86" s="33">
        <v>6</v>
      </c>
      <c r="U86" s="34">
        <v>36</v>
      </c>
      <c r="V86" s="34">
        <v>50</v>
      </c>
      <c r="W86" s="34">
        <v>18</v>
      </c>
      <c r="X86" s="12">
        <f>((S86+T86+U86+V86+W86)/(260)*100)</f>
        <v>43.46153846153846</v>
      </c>
      <c r="Y86" s="10" t="str">
        <f>IF(AND(R86&gt;=GRAPH!$M$9, X86&gt;= GRAPH!$N$9), "HIGH", IF(AND(R86&lt;GRAPH!$M$9, X86&lt;GRAPH!$N$9), "LOW", IF(AND(R86&lt;GRAPH!$M$9, X86&gt;=GRAPH!$N$9), "MEDIUM", IF(AND(R86&gt;=GRAPH!$M$9,X86&lt;GRAPH!$N$9), "MEDIUM"))))</f>
        <v>MEDIUM</v>
      </c>
      <c r="Z86" s="2"/>
      <c r="AA86" s="2"/>
      <c r="AB86" s="2"/>
      <c r="AC86" s="2"/>
    </row>
    <row r="87" spans="1:29" x14ac:dyDescent="0.25">
      <c r="A87" s="2"/>
      <c r="B87" s="41" t="s">
        <v>126</v>
      </c>
      <c r="C87" s="31">
        <v>210930.17305579747</v>
      </c>
      <c r="D87" s="32">
        <v>222031.76111136578</v>
      </c>
      <c r="E87" s="32">
        <v>228898.72279522245</v>
      </c>
      <c r="F87" s="32">
        <v>235978.06473734273</v>
      </c>
      <c r="G87" s="32">
        <v>243057.40667946302</v>
      </c>
      <c r="H87" s="32">
        <v>7</v>
      </c>
      <c r="I87" s="31">
        <v>6824.5</v>
      </c>
      <c r="J87" s="32">
        <v>13649</v>
      </c>
      <c r="K87" s="32">
        <v>3621</v>
      </c>
      <c r="L87" s="32">
        <v>1393</v>
      </c>
      <c r="M87" s="11">
        <f>IF(H87="","Not Available", (H87/C87)*100000)</f>
        <v>3.3186337917374615</v>
      </c>
      <c r="N87" s="11">
        <f>IF(I87="","Not Available", (I87/D87)*100000)</f>
        <v>3073.6593565895264</v>
      </c>
      <c r="O87" s="11">
        <f>IF(J87="","Not Available", (J87/E87)*100000)</f>
        <v>5962.8991517836812</v>
      </c>
      <c r="P87" s="11">
        <f>IF(K87="","Not Available", (K87/F87)*100000)</f>
        <v>1534.4646562935343</v>
      </c>
      <c r="Q87" s="11">
        <f>IF(L87="","Not Available", (L87/G87)*100000)</f>
        <v>573.11563512114958</v>
      </c>
      <c r="R87" s="11">
        <f>AVERAGE(M87:Q87)</f>
        <v>2229.4914867159259</v>
      </c>
      <c r="S87" s="34">
        <v>2</v>
      </c>
      <c r="T87" s="33">
        <v>4</v>
      </c>
      <c r="U87" s="34">
        <v>36</v>
      </c>
      <c r="V87" s="34">
        <v>52</v>
      </c>
      <c r="W87" s="34">
        <v>18</v>
      </c>
      <c r="X87" s="12">
        <f>((S87+T87+U87+V87+W87)/(260)*100)</f>
        <v>43.07692307692308</v>
      </c>
      <c r="Y87" s="10" t="str">
        <f>IF(AND(R87&gt;=GRAPH!$M$9, X87&gt;= GRAPH!$N$9), "HIGH", IF(AND(R87&lt;GRAPH!$M$9, X87&lt;GRAPH!$N$9), "LOW", IF(AND(R87&lt;GRAPH!$M$9, X87&gt;=GRAPH!$N$9), "MEDIUM", IF(AND(R87&gt;=GRAPH!$M$9,X87&lt;GRAPH!$N$9), "MEDIUM"))))</f>
        <v>MEDIUM</v>
      </c>
      <c r="Z87" s="2"/>
      <c r="AA87" s="2"/>
      <c r="AB87" s="2"/>
      <c r="AC87" s="2"/>
    </row>
    <row r="88" spans="1:29" x14ac:dyDescent="0.25">
      <c r="A88" s="2"/>
      <c r="B88" s="42" t="s">
        <v>73</v>
      </c>
      <c r="C88" s="31">
        <v>66120</v>
      </c>
      <c r="D88" s="32">
        <v>69600</v>
      </c>
      <c r="E88" s="32">
        <v>71200</v>
      </c>
      <c r="F88" s="32">
        <v>73318.56666690782</v>
      </c>
      <c r="G88" s="32">
        <v>75518.123666915053</v>
      </c>
      <c r="H88" s="32">
        <v>0</v>
      </c>
      <c r="I88" s="31">
        <v>0.5</v>
      </c>
      <c r="J88" s="32">
        <v>1</v>
      </c>
      <c r="K88" s="32">
        <v>0</v>
      </c>
      <c r="L88" s="32">
        <v>0</v>
      </c>
      <c r="M88" s="11">
        <f>IF(H88="","Not Available", (H88/C88)*100000)</f>
        <v>0</v>
      </c>
      <c r="N88" s="11">
        <f>IF(I88="","Not Available", (I88/D88)*100000)</f>
        <v>0.7183908045977011</v>
      </c>
      <c r="O88" s="11">
        <f>IF(J88="","Not Available", (J88/E88)*100000)</f>
        <v>1.404494382022472</v>
      </c>
      <c r="P88" s="11">
        <f>IF(K88="","Not Available", (K88/F88)*100000)</f>
        <v>0</v>
      </c>
      <c r="Q88" s="11">
        <f>IF(L88="","Not Available", (L88/G88)*100000)</f>
        <v>0</v>
      </c>
      <c r="R88" s="11">
        <f>AVERAGE(M88:Q88)</f>
        <v>0.42457703732403462</v>
      </c>
      <c r="S88" s="34">
        <v>0</v>
      </c>
      <c r="T88" s="33">
        <v>0</v>
      </c>
      <c r="U88" s="34">
        <v>1</v>
      </c>
      <c r="V88" s="34">
        <v>0</v>
      </c>
      <c r="W88" s="34">
        <v>0</v>
      </c>
      <c r="X88" s="12">
        <f>((S88+T88+U88+V88+W88)/(260)*100)</f>
        <v>0.38461538461538464</v>
      </c>
      <c r="Y88" s="10" t="str">
        <f>IF(AND(R88&gt;=GRAPH!$M$9, X88&gt;= GRAPH!$N$9), "HIGH", IF(AND(R88&lt;GRAPH!$M$9, X88&lt;GRAPH!$N$9), "LOW", IF(AND(R88&lt;GRAPH!$M$9, X88&gt;=GRAPH!$N$9), "MEDIUM", IF(AND(R88&gt;=GRAPH!$M$9,X88&lt;GRAPH!$N$9), "MEDIUM"))))</f>
        <v>LOW</v>
      </c>
      <c r="Z88" s="2"/>
      <c r="AA88" s="2"/>
      <c r="AB88" s="2"/>
      <c r="AC88" s="2"/>
    </row>
    <row r="89" spans="1:29" x14ac:dyDescent="0.25">
      <c r="A89" s="2"/>
      <c r="B89" s="41" t="s">
        <v>127</v>
      </c>
      <c r="C89" s="31">
        <v>31788.968585117618</v>
      </c>
      <c r="D89" s="32">
        <v>33462.072194860652</v>
      </c>
      <c r="E89" s="32">
        <v>34496.981644186235</v>
      </c>
      <c r="F89" s="32">
        <v>35563.898602253852</v>
      </c>
      <c r="G89" s="32">
        <v>36630.815560321469</v>
      </c>
      <c r="H89" s="32">
        <v>1256</v>
      </c>
      <c r="I89" s="31">
        <v>1041</v>
      </c>
      <c r="J89" s="32">
        <v>2082</v>
      </c>
      <c r="K89" s="32">
        <v>3321</v>
      </c>
      <c r="L89" s="32">
        <v>47</v>
      </c>
      <c r="M89" s="11">
        <f>IF(H89="","Not Available", (H89/C89)*100000)</f>
        <v>3951.056155335632</v>
      </c>
      <c r="N89" s="11">
        <f>IF(I89="","Not Available", (I89/D89)*100000)</f>
        <v>3110.9848605248194</v>
      </c>
      <c r="O89" s="11">
        <f>IF(J89="","Not Available", (J89/E89)*100000)</f>
        <v>6035.3106294181498</v>
      </c>
      <c r="P89" s="11">
        <f>IF(K89="","Not Available", (K89/F89)*100000)</f>
        <v>9338.1213267477178</v>
      </c>
      <c r="Q89" s="11">
        <f>IF(L89="","Not Available", (L89/G89)*100000)</f>
        <v>128.30727157194514</v>
      </c>
      <c r="R89" s="11">
        <f>AVERAGE(M89:Q89)</f>
        <v>4512.7560487196533</v>
      </c>
      <c r="S89" s="34">
        <v>9</v>
      </c>
      <c r="T89" s="33">
        <v>18</v>
      </c>
      <c r="U89" s="34">
        <v>30</v>
      </c>
      <c r="V89" s="34">
        <v>13</v>
      </c>
      <c r="W89" s="34">
        <v>12</v>
      </c>
      <c r="X89" s="12">
        <f>((S89+T89+U89+V89+W89)/(260)*100)</f>
        <v>31.538461538461537</v>
      </c>
      <c r="Y89" s="10" t="str">
        <f>IF(AND(R89&gt;=GRAPH!$M$9, X89&gt;= GRAPH!$N$9), "HIGH", IF(AND(R89&lt;GRAPH!$M$9, X89&lt;GRAPH!$N$9), "LOW", IF(AND(R89&lt;GRAPH!$M$9, X89&gt;=GRAPH!$N$9), "MEDIUM", IF(AND(R89&gt;=GRAPH!$M$9,X89&lt;GRAPH!$N$9), "MEDIUM"))))</f>
        <v>MEDIUM</v>
      </c>
      <c r="Z89" s="2"/>
      <c r="AA89" s="2"/>
      <c r="AB89" s="2"/>
      <c r="AC89" s="2"/>
    </row>
    <row r="90" spans="1:29" x14ac:dyDescent="0.25">
      <c r="A90" s="2"/>
      <c r="B90" s="42" t="s">
        <v>74</v>
      </c>
      <c r="C90" s="31">
        <v>3313.6083466102127</v>
      </c>
      <c r="D90" s="32">
        <v>3488.008785905487</v>
      </c>
      <c r="E90" s="32">
        <v>3595.8853462943166</v>
      </c>
      <c r="F90" s="32">
        <v>3707.0982951487799</v>
      </c>
      <c r="G90" s="32">
        <v>3818.3112440032432</v>
      </c>
      <c r="H90" s="32">
        <v>1</v>
      </c>
      <c r="I90" s="31">
        <v>45</v>
      </c>
      <c r="J90" s="32">
        <v>159</v>
      </c>
      <c r="K90" s="32">
        <v>200</v>
      </c>
      <c r="L90" s="32">
        <v>172</v>
      </c>
      <c r="M90" s="11">
        <f>IF(H90="","Not Available", (H90/C90)*100000)</f>
        <v>30.178581636631552</v>
      </c>
      <c r="N90" s="11">
        <f>IF(I90="","Not Available", (I90/D90)*100000)</f>
        <v>1290.1343649659989</v>
      </c>
      <c r="O90" s="11">
        <f>IF(J90="","Not Available", (J90/E90)*100000)</f>
        <v>4421.7205135268005</v>
      </c>
      <c r="P90" s="11">
        <f>IF(K90="","Not Available", (K90/F90)*100000)</f>
        <v>5395.0552177622585</v>
      </c>
      <c r="Q90" s="11">
        <f>IF(L90="","Not Available", (L90/G90)*100000)</f>
        <v>4504.6092109471292</v>
      </c>
      <c r="R90" s="11">
        <f>AVERAGE(M90:Q90)</f>
        <v>3128.3395777677638</v>
      </c>
      <c r="S90" s="34">
        <v>0</v>
      </c>
      <c r="T90" s="33">
        <v>0</v>
      </c>
      <c r="U90" s="34">
        <v>0</v>
      </c>
      <c r="V90" s="34">
        <v>1</v>
      </c>
      <c r="W90" s="34">
        <v>0</v>
      </c>
      <c r="X90" s="12">
        <f>((S90+T90+U90+V90+W90)/(260)*100)</f>
        <v>0.38461538461538464</v>
      </c>
      <c r="Y90" s="10" t="str">
        <f>IF(AND(R90&gt;=GRAPH!$M$9, X90&gt;= GRAPH!$N$9), "HIGH", IF(AND(R90&lt;GRAPH!$M$9, X90&lt;GRAPH!$N$9), "LOW", IF(AND(R90&lt;GRAPH!$M$9, X90&gt;=GRAPH!$N$9), "MEDIUM", IF(AND(R90&gt;=GRAPH!$M$9,X90&lt;GRAPH!$N$9), "MEDIUM"))))</f>
        <v>LOW</v>
      </c>
      <c r="Z90" s="2"/>
      <c r="AA90" s="2"/>
      <c r="AB90" s="2"/>
      <c r="AC90" s="2"/>
    </row>
    <row r="91" spans="1:29" x14ac:dyDescent="0.25">
      <c r="A91" s="2"/>
      <c r="B91" s="41" t="s">
        <v>75</v>
      </c>
      <c r="C91" s="31">
        <v>34320.013276949139</v>
      </c>
      <c r="D91" s="32">
        <v>36126.329765209623</v>
      </c>
      <c r="E91" s="32">
        <v>37243.638933205795</v>
      </c>
      <c r="F91" s="32">
        <v>38395.504054851335</v>
      </c>
      <c r="G91" s="32">
        <v>39547.369176496875</v>
      </c>
      <c r="H91" s="32">
        <v>0</v>
      </c>
      <c r="I91" s="31">
        <v>133.5</v>
      </c>
      <c r="J91" s="32">
        <v>267</v>
      </c>
      <c r="K91" s="32">
        <v>3</v>
      </c>
      <c r="L91" s="32">
        <v>2</v>
      </c>
      <c r="M91" s="11">
        <f>IF(H91="","Not Available", (H91/C91)*100000)</f>
        <v>0</v>
      </c>
      <c r="N91" s="11">
        <f>IF(I91="","Not Available", (I91/D91)*100000)</f>
        <v>369.53657032872229</v>
      </c>
      <c r="O91" s="11">
        <f>IF(J91="","Not Available", (J91/E91)*100000)</f>
        <v>716.90094643772136</v>
      </c>
      <c r="P91" s="11">
        <f>IF(K91="","Not Available", (K91/F91)*100000)</f>
        <v>7.813414809489772</v>
      </c>
      <c r="Q91" s="11">
        <f>IF(L91="","Not Available", (L91/G91)*100000)</f>
        <v>5.0572264139092367</v>
      </c>
      <c r="R91" s="11">
        <f>AVERAGE(M91:Q91)</f>
        <v>219.86163159796857</v>
      </c>
      <c r="S91" s="34">
        <v>0</v>
      </c>
      <c r="T91" s="33">
        <v>0</v>
      </c>
      <c r="U91" s="34">
        <v>11</v>
      </c>
      <c r="V91" s="34">
        <v>1</v>
      </c>
      <c r="W91" s="34">
        <v>2</v>
      </c>
      <c r="X91" s="12">
        <f>((S91+T91+U91+V91+W91)/(260)*100)</f>
        <v>5.384615384615385</v>
      </c>
      <c r="Y91" s="10" t="str">
        <f>IF(AND(R91&gt;=GRAPH!$M$9, X91&gt;= GRAPH!$N$9), "HIGH", IF(AND(R91&lt;GRAPH!$M$9, X91&lt;GRAPH!$N$9), "LOW", IF(AND(R91&lt;GRAPH!$M$9, X91&gt;=GRAPH!$N$9), "MEDIUM", IF(AND(R91&gt;=GRAPH!$M$9,X91&lt;GRAPH!$N$9), "MEDIUM"))))</f>
        <v>LOW</v>
      </c>
      <c r="Z91" s="2"/>
      <c r="AA91" s="2"/>
      <c r="AB91" s="2"/>
      <c r="AC91" s="2"/>
    </row>
    <row r="92" spans="1:29" x14ac:dyDescent="0.25">
      <c r="A92" s="2"/>
      <c r="B92" s="42" t="s">
        <v>76</v>
      </c>
      <c r="C92" s="31">
        <v>135056.21967333666</v>
      </c>
      <c r="D92" s="32">
        <v>142164.44176140701</v>
      </c>
      <c r="E92" s="32">
        <v>146561.28016639897</v>
      </c>
      <c r="F92" s="32">
        <v>151094.10326432882</v>
      </c>
      <c r="G92" s="32">
        <v>155626.92636225867</v>
      </c>
      <c r="H92" s="32">
        <v>0</v>
      </c>
      <c r="I92" s="31">
        <v>0</v>
      </c>
      <c r="J92" s="32"/>
      <c r="K92" s="32">
        <v>10</v>
      </c>
      <c r="L92" s="32">
        <v>0</v>
      </c>
      <c r="M92" s="11">
        <f>IF(H92="","Not Available", (H92/C92)*100000)</f>
        <v>0</v>
      </c>
      <c r="N92" s="11">
        <f>IF(I92="","Not Available", (I92/D92)*100000)</f>
        <v>0</v>
      </c>
      <c r="O92" s="11" t="str">
        <f>IF(J92="","Not Available", (J92/E92)*100000)</f>
        <v>Not Available</v>
      </c>
      <c r="P92" s="11">
        <f>IF(K92="","Not Available", (K92/F92)*100000)</f>
        <v>6.6183919715951349</v>
      </c>
      <c r="Q92" s="11">
        <f>IF(L92="","Not Available", (L92/G92)*100000)</f>
        <v>0</v>
      </c>
      <c r="R92" s="11">
        <f>AVERAGE(M92:Q92)</f>
        <v>1.6545979928987837</v>
      </c>
      <c r="S92" s="34">
        <v>0</v>
      </c>
      <c r="T92" s="33">
        <v>0</v>
      </c>
      <c r="U92" s="34">
        <v>0</v>
      </c>
      <c r="V92" s="34">
        <v>1</v>
      </c>
      <c r="W92" s="34">
        <v>0</v>
      </c>
      <c r="X92" s="12">
        <f>((S92+T92+U92+V92+W92)/(260)*100)</f>
        <v>0.38461538461538464</v>
      </c>
      <c r="Y92" s="10" t="str">
        <f>IF(AND(R92&gt;=GRAPH!$M$9, X92&gt;= GRAPH!$N$9), "HIGH", IF(AND(R92&lt;GRAPH!$M$9, X92&lt;GRAPH!$N$9), "LOW", IF(AND(R92&lt;GRAPH!$M$9, X92&gt;=GRAPH!$N$9), "MEDIUM", IF(AND(R92&gt;=GRAPH!$M$9,X92&lt;GRAPH!$N$9), "MEDIUM"))))</f>
        <v>LOW</v>
      </c>
      <c r="Z92" s="2"/>
      <c r="AA92" s="2"/>
      <c r="AB92" s="2"/>
      <c r="AC92" s="2"/>
    </row>
    <row r="93" spans="1:29" x14ac:dyDescent="0.25">
      <c r="A93" s="2"/>
      <c r="B93" s="41" t="s">
        <v>128</v>
      </c>
      <c r="C93" s="31">
        <v>55151.618868759266</v>
      </c>
      <c r="D93" s="32">
        <v>58054.335651325542</v>
      </c>
      <c r="E93" s="32">
        <v>59849.830568376849</v>
      </c>
      <c r="F93" s="32">
        <v>61700.856256058607</v>
      </c>
      <c r="G93" s="32">
        <v>63551.881943740365</v>
      </c>
      <c r="H93" s="32">
        <v>14</v>
      </c>
      <c r="I93" s="31">
        <v>3333</v>
      </c>
      <c r="J93" s="32">
        <v>6666</v>
      </c>
      <c r="K93" s="32">
        <v>311</v>
      </c>
      <c r="L93" s="32">
        <v>1030</v>
      </c>
      <c r="M93" s="11">
        <f>IF(H93="","Not Available", (H93/C93)*100000)</f>
        <v>25.384567646717485</v>
      </c>
      <c r="N93" s="11">
        <f>IF(I93="","Not Available", (I93/D93)*100000)</f>
        <v>5741.1732691559937</v>
      </c>
      <c r="O93" s="11">
        <f>IF(J93="","Not Available", (J93/E93)*100000)</f>
        <v>11137.876142162628</v>
      </c>
      <c r="P93" s="11">
        <f>IF(K93="","Not Available", (K93/F93)*100000)</f>
        <v>504.04486885781574</v>
      </c>
      <c r="Q93" s="11">
        <f>IF(L93="","Not Available", (L93/G93)*100000)</f>
        <v>1620.7230509897613</v>
      </c>
      <c r="R93" s="11">
        <f>AVERAGE(M93:Q93)</f>
        <v>3805.8403797625824</v>
      </c>
      <c r="S93" s="34">
        <v>5</v>
      </c>
      <c r="T93" s="33">
        <v>10</v>
      </c>
      <c r="U93" s="34">
        <v>44</v>
      </c>
      <c r="V93" s="34">
        <v>29</v>
      </c>
      <c r="W93" s="34">
        <v>17</v>
      </c>
      <c r="X93" s="12">
        <f>((S93+T93+U93+V93+W93)/(260)*100)</f>
        <v>40.384615384615387</v>
      </c>
      <c r="Y93" s="10" t="str">
        <f>IF(AND(R93&gt;=GRAPH!$M$9, X93&gt;= GRAPH!$N$9), "HIGH", IF(AND(R93&lt;GRAPH!$M$9, X93&lt;GRAPH!$N$9), "LOW", IF(AND(R93&lt;GRAPH!$M$9, X93&gt;=GRAPH!$N$9), "MEDIUM", IF(AND(R93&gt;=GRAPH!$M$9,X93&lt;GRAPH!$N$9), "MEDIUM"))))</f>
        <v>MEDIUM</v>
      </c>
      <c r="Z93" s="2"/>
      <c r="AA93" s="2"/>
      <c r="AB93" s="2"/>
      <c r="AC93" s="2"/>
    </row>
    <row r="94" spans="1:29" x14ac:dyDescent="0.25">
      <c r="A94" s="2"/>
      <c r="B94" s="42" t="s">
        <v>77</v>
      </c>
      <c r="C94" s="31">
        <v>72299.999613963431</v>
      </c>
      <c r="D94" s="32">
        <v>76105.26275154046</v>
      </c>
      <c r="E94" s="32">
        <v>78459.033764474705</v>
      </c>
      <c r="F94" s="32">
        <v>80885.601819046089</v>
      </c>
      <c r="G94" s="32">
        <v>83312.169873617473</v>
      </c>
      <c r="H94" s="32">
        <v>1</v>
      </c>
      <c r="I94" s="31">
        <v>1050.5</v>
      </c>
      <c r="J94" s="32">
        <v>2101</v>
      </c>
      <c r="K94" s="32">
        <v>55</v>
      </c>
      <c r="L94" s="32">
        <v>178</v>
      </c>
      <c r="M94" s="11">
        <f>IF(H94="","Not Available", (H94/C94)*100000)</f>
        <v>1.3831258718386883</v>
      </c>
      <c r="N94" s="11">
        <f>IF(I94="","Not Available", (I94/D94)*100000)</f>
        <v>1380.3250419482149</v>
      </c>
      <c r="O94" s="11">
        <f>IF(J94="","Not Available", (J94/E94)*100000)</f>
        <v>2677.8305813795369</v>
      </c>
      <c r="P94" s="11">
        <f>IF(K94="","Not Available", (K94/F94)*100000)</f>
        <v>67.997268689480379</v>
      </c>
      <c r="Q94" s="11">
        <f>IF(L94="","Not Available", (L94/G94)*100000)</f>
        <v>213.65425995988539</v>
      </c>
      <c r="R94" s="11">
        <f>AVERAGE(M94:Q94)</f>
        <v>868.2380555697913</v>
      </c>
      <c r="S94" s="34">
        <v>1</v>
      </c>
      <c r="T94" s="33">
        <v>2</v>
      </c>
      <c r="U94" s="34">
        <v>37</v>
      </c>
      <c r="V94" s="34">
        <v>22</v>
      </c>
      <c r="W94" s="34">
        <v>12</v>
      </c>
      <c r="X94" s="12">
        <f>((S94+T94+U94+V94+W94)/(260)*100)</f>
        <v>28.46153846153846</v>
      </c>
      <c r="Y94" s="10" t="str">
        <f>IF(AND(R94&gt;=GRAPH!$M$9, X94&gt;= GRAPH!$N$9), "HIGH", IF(AND(R94&lt;GRAPH!$M$9, X94&lt;GRAPH!$N$9), "LOW", IF(AND(R94&lt;GRAPH!$M$9, X94&gt;=GRAPH!$N$9), "MEDIUM", IF(AND(R94&gt;=GRAPH!$M$9,X94&lt;GRAPH!$N$9), "MEDIUM"))))</f>
        <v>LOW</v>
      </c>
      <c r="Z94" s="2"/>
      <c r="AA94" s="2"/>
      <c r="AB94" s="2"/>
      <c r="AC94" s="2"/>
    </row>
    <row r="95" spans="1:29" x14ac:dyDescent="0.25">
      <c r="A95" s="2"/>
      <c r="B95" s="41" t="s">
        <v>78</v>
      </c>
      <c r="C95" s="31">
        <v>57788.925244148253</v>
      </c>
      <c r="D95" s="32">
        <v>60830.44762541922</v>
      </c>
      <c r="E95" s="32">
        <v>62711.801675689916</v>
      </c>
      <c r="F95" s="32">
        <v>64651.341933700947</v>
      </c>
      <c r="G95" s="32">
        <v>66590.882191711979</v>
      </c>
      <c r="H95" s="32">
        <v>0</v>
      </c>
      <c r="I95" s="31">
        <v>2236.5</v>
      </c>
      <c r="J95" s="32">
        <v>4473</v>
      </c>
      <c r="K95" s="32">
        <v>507</v>
      </c>
      <c r="L95" s="32">
        <v>997</v>
      </c>
      <c r="M95" s="11">
        <f>IF(H95="","Not Available", (H95/C95)*100000)</f>
        <v>0</v>
      </c>
      <c r="N95" s="11">
        <f>IF(I95="","Not Available", (I95/D95)*100000)</f>
        <v>3676.6127610500007</v>
      </c>
      <c r="O95" s="11">
        <f>IF(J95="","Not Available", (J95/E95)*100000)</f>
        <v>7132.6287564370014</v>
      </c>
      <c r="P95" s="11">
        <f>IF(K95="","Not Available", (K95/F95)*100000)</f>
        <v>784.20646012254701</v>
      </c>
      <c r="Q95" s="11">
        <f>IF(L95="","Not Available", (L95/G95)*100000)</f>
        <v>1497.2019699779385</v>
      </c>
      <c r="R95" s="11">
        <f>AVERAGE(M95:Q95)</f>
        <v>2618.1299895174975</v>
      </c>
      <c r="S95" s="34">
        <v>0</v>
      </c>
      <c r="T95" s="33">
        <v>0</v>
      </c>
      <c r="U95" s="34">
        <v>35</v>
      </c>
      <c r="V95" s="34">
        <v>29</v>
      </c>
      <c r="W95" s="34">
        <v>18</v>
      </c>
      <c r="X95" s="12">
        <f>((S95+T95+U95+V95+W95)/(260)*100)</f>
        <v>31.538461538461537</v>
      </c>
      <c r="Y95" s="10" t="str">
        <f>IF(AND(R95&gt;=GRAPH!$M$9, X95&gt;= GRAPH!$N$9), "HIGH", IF(AND(R95&lt;GRAPH!$M$9, X95&lt;GRAPH!$N$9), "LOW", IF(AND(R95&lt;GRAPH!$M$9, X95&gt;=GRAPH!$N$9), "MEDIUM", IF(AND(R95&gt;=GRAPH!$M$9,X95&lt;GRAPH!$N$9), "MEDIUM"))))</f>
        <v>LOW</v>
      </c>
      <c r="Z95" s="2"/>
      <c r="AA95" s="2"/>
      <c r="AB95" s="2"/>
      <c r="AC95" s="2"/>
    </row>
    <row r="96" spans="1:29" x14ac:dyDescent="0.25">
      <c r="A96" s="2"/>
      <c r="B96" s="42" t="s">
        <v>79</v>
      </c>
      <c r="C96" s="31">
        <v>68247.7799442213</v>
      </c>
      <c r="D96" s="32">
        <v>71839.768362338218</v>
      </c>
      <c r="E96" s="32">
        <v>74061.616868389916</v>
      </c>
      <c r="F96" s="32">
        <v>76352.182338546307</v>
      </c>
      <c r="G96" s="32">
        <v>78642.747808702698</v>
      </c>
      <c r="H96" s="32">
        <v>4</v>
      </c>
      <c r="I96" s="31">
        <v>3079</v>
      </c>
      <c r="J96" s="32">
        <v>6158</v>
      </c>
      <c r="K96" s="32">
        <v>1047</v>
      </c>
      <c r="L96" s="32">
        <v>653</v>
      </c>
      <c r="M96" s="11">
        <f>IF(H96="","Not Available", (H96/C96)*100000)</f>
        <v>5.8609965089988094</v>
      </c>
      <c r="N96" s="11">
        <f>IF(I96="","Not Available", (I96/D96)*100000)</f>
        <v>4285.9269596617414</v>
      </c>
      <c r="O96" s="11">
        <f>IF(J96="","Not Available", (J96/E96)*100000)</f>
        <v>8314.6983017437778</v>
      </c>
      <c r="P96" s="11">
        <f>IF(K96="","Not Available", (K96/F96)*100000)</f>
        <v>1371.2771107937583</v>
      </c>
      <c r="Q96" s="11">
        <f>IF(L96="","Not Available", (L96/G96)*100000)</f>
        <v>830.33721251502129</v>
      </c>
      <c r="R96" s="11">
        <f>AVERAGE(M96:Q96)</f>
        <v>2961.62011624466</v>
      </c>
      <c r="S96" s="34">
        <v>3</v>
      </c>
      <c r="T96" s="33">
        <v>6</v>
      </c>
      <c r="U96" s="34">
        <v>45</v>
      </c>
      <c r="V96" s="34">
        <v>31</v>
      </c>
      <c r="W96" s="34">
        <v>18</v>
      </c>
      <c r="X96" s="12">
        <f>((S96+T96+U96+V96+W96)/(260)*100)</f>
        <v>39.615384615384613</v>
      </c>
      <c r="Y96" s="10" t="str">
        <f>IF(AND(R96&gt;=GRAPH!$M$9, X96&gt;= GRAPH!$N$9), "HIGH", IF(AND(R96&lt;GRAPH!$M$9, X96&lt;GRAPH!$N$9), "LOW", IF(AND(R96&lt;GRAPH!$M$9, X96&gt;=GRAPH!$N$9), "MEDIUM", IF(AND(R96&gt;=GRAPH!$M$9,X96&lt;GRAPH!$N$9), "MEDIUM"))))</f>
        <v>MEDIUM</v>
      </c>
      <c r="Z96" s="2"/>
      <c r="AA96" s="2"/>
      <c r="AB96" s="2"/>
      <c r="AC96" s="2"/>
    </row>
    <row r="97" spans="1:29" x14ac:dyDescent="0.25">
      <c r="A97" s="2"/>
      <c r="B97" s="41" t="s">
        <v>80</v>
      </c>
      <c r="C97" s="31">
        <v>71811.602770756435</v>
      </c>
      <c r="D97" s="32">
        <v>75591.160811322567</v>
      </c>
      <c r="E97" s="32">
        <v>77929.031764250074</v>
      </c>
      <c r="F97" s="32">
        <v>80339.208004381522</v>
      </c>
      <c r="G97" s="32">
        <v>82749.38424451297</v>
      </c>
      <c r="H97" s="32">
        <v>1</v>
      </c>
      <c r="I97" s="31">
        <v>1660.5</v>
      </c>
      <c r="J97" s="32">
        <v>3321</v>
      </c>
      <c r="K97" s="32">
        <v>107</v>
      </c>
      <c r="L97" s="32">
        <v>672</v>
      </c>
      <c r="M97" s="11">
        <f>IF(H97="","Not Available", (H97/C97)*100000)</f>
        <v>1.3925326290130182</v>
      </c>
      <c r="N97" s="11">
        <f>IF(I97="","Not Available", (I97/D97)*100000)</f>
        <v>2196.6854089523108</v>
      </c>
      <c r="O97" s="11">
        <f>IF(J97="","Not Available", (J97/E97)*100000)</f>
        <v>4261.5696933674826</v>
      </c>
      <c r="P97" s="11">
        <f>IF(K97="","Not Available", (K97/F97)*100000)</f>
        <v>133.18528108238814</v>
      </c>
      <c r="Q97" s="11">
        <f>IF(L97="","Not Available", (L97/G97)*100000)</f>
        <v>812.09063503642881</v>
      </c>
      <c r="R97" s="11">
        <f>AVERAGE(M97:Q97)</f>
        <v>1480.9847102135247</v>
      </c>
      <c r="S97" s="34">
        <v>1</v>
      </c>
      <c r="T97" s="33">
        <v>2</v>
      </c>
      <c r="U97" s="34">
        <v>41</v>
      </c>
      <c r="V97" s="34">
        <v>21</v>
      </c>
      <c r="W97" s="34">
        <v>18</v>
      </c>
      <c r="X97" s="12">
        <f>((S97+T97+U97+V97+W97)/(260)*100)</f>
        <v>31.92307692307692</v>
      </c>
      <c r="Y97" s="10" t="str">
        <f>IF(AND(R97&gt;=GRAPH!$M$9, X97&gt;= GRAPH!$N$9), "HIGH", IF(AND(R97&lt;GRAPH!$M$9, X97&lt;GRAPH!$N$9), "LOW", IF(AND(R97&lt;GRAPH!$M$9, X97&gt;=GRAPH!$N$9), "MEDIUM", IF(AND(R97&gt;=GRAPH!$M$9,X97&lt;GRAPH!$N$9), "MEDIUM"))))</f>
        <v>LOW</v>
      </c>
      <c r="Z97" s="2"/>
      <c r="AA97" s="2"/>
      <c r="AB97" s="2"/>
      <c r="AC97" s="2"/>
    </row>
    <row r="98" spans="1:29" x14ac:dyDescent="0.25">
      <c r="A98" s="2"/>
      <c r="B98" s="42" t="s">
        <v>81</v>
      </c>
      <c r="C98" s="31">
        <v>37985.435111690713</v>
      </c>
      <c r="D98" s="32">
        <v>39984.668538621801</v>
      </c>
      <c r="E98" s="32">
        <v>41221.307771775057</v>
      </c>
      <c r="F98" s="32">
        <v>42496.193579149542</v>
      </c>
      <c r="G98" s="32">
        <v>43771.079386524027</v>
      </c>
      <c r="H98" s="32">
        <v>3</v>
      </c>
      <c r="I98" s="31">
        <v>3399.5</v>
      </c>
      <c r="J98" s="32">
        <v>6799</v>
      </c>
      <c r="K98" s="32">
        <v>1496</v>
      </c>
      <c r="L98" s="32">
        <v>3353</v>
      </c>
      <c r="M98" s="11">
        <f>IF(H98="","Not Available", (H98/C98)*100000)</f>
        <v>7.8977639486790956</v>
      </c>
      <c r="N98" s="11">
        <f>IF(I98="","Not Available", (I98/D98)*100000)</f>
        <v>8502.0087054526175</v>
      </c>
      <c r="O98" s="11">
        <f>IF(J98="","Not Available", (J98/E98)*100000)</f>
        <v>16493.896888578081</v>
      </c>
      <c r="P98" s="11">
        <f>IF(K98="","Not Available", (K98/F98)*100000)</f>
        <v>3520.3152894474806</v>
      </c>
      <c r="Q98" s="11">
        <f>IF(L98="","Not Available", (L98/G98)*100000)</f>
        <v>7660.3091515999977</v>
      </c>
      <c r="R98" s="11">
        <f>AVERAGE(M98:Q98)</f>
        <v>7236.8855598053706</v>
      </c>
      <c r="S98" s="34">
        <v>4</v>
      </c>
      <c r="T98" s="33">
        <v>8</v>
      </c>
      <c r="U98" s="34">
        <v>51</v>
      </c>
      <c r="V98" s="34">
        <v>33</v>
      </c>
      <c r="W98" s="34">
        <v>18</v>
      </c>
      <c r="X98" s="12">
        <f>((S98+T98+U98+V98+W98)/(260)*100)</f>
        <v>43.846153846153847</v>
      </c>
      <c r="Y98" s="10" t="str">
        <f>IF(AND(R98&gt;=GRAPH!$M$9, X98&gt;= GRAPH!$N$9), "HIGH", IF(AND(R98&lt;GRAPH!$M$9, X98&lt;GRAPH!$N$9), "LOW", IF(AND(R98&lt;GRAPH!$M$9, X98&gt;=GRAPH!$N$9), "MEDIUM", IF(AND(R98&gt;=GRAPH!$M$9,X98&lt;GRAPH!$N$9), "MEDIUM"))))</f>
        <v>HIGH</v>
      </c>
      <c r="Z98" s="2"/>
      <c r="AA98" s="2"/>
      <c r="AB98" s="2"/>
      <c r="AC98" s="2"/>
    </row>
    <row r="99" spans="1:29" x14ac:dyDescent="0.25">
      <c r="A99" s="2"/>
      <c r="B99" s="41" t="s">
        <v>82</v>
      </c>
      <c r="C99" s="31">
        <v>22506.727982401117</v>
      </c>
      <c r="D99" s="32">
        <v>23691.292613053807</v>
      </c>
      <c r="E99" s="32">
        <v>24424.013003148255</v>
      </c>
      <c r="F99" s="32">
        <v>25179.394848606447</v>
      </c>
      <c r="G99" s="32">
        <v>25934.77669406464</v>
      </c>
      <c r="H99" s="32">
        <v>0</v>
      </c>
      <c r="I99" s="31">
        <v>104</v>
      </c>
      <c r="J99" s="32">
        <v>208</v>
      </c>
      <c r="K99" s="32">
        <v>3</v>
      </c>
      <c r="L99" s="32">
        <v>3</v>
      </c>
      <c r="M99" s="11">
        <f>IF(H99="","Not Available", (H99/C99)*100000)</f>
        <v>0</v>
      </c>
      <c r="N99" s="11">
        <f>IF(I99="","Not Available", (I99/D99)*100000)</f>
        <v>438.97984672519061</v>
      </c>
      <c r="O99" s="11">
        <f>IF(J99="","Not Available", (J99/E99)*100000)</f>
        <v>851.62090264686969</v>
      </c>
      <c r="P99" s="11">
        <f>IF(K99="","Not Available", (K99/F99)*100000)</f>
        <v>11.914503974530726</v>
      </c>
      <c r="Q99" s="11">
        <f>IF(L99="","Not Available", (L99/G99)*100000)</f>
        <v>11.567479586923035</v>
      </c>
      <c r="R99" s="11">
        <f>AVERAGE(M99:Q99)</f>
        <v>262.81654658670288</v>
      </c>
      <c r="S99" s="34">
        <v>0</v>
      </c>
      <c r="T99" s="33">
        <v>0</v>
      </c>
      <c r="U99" s="34">
        <v>18</v>
      </c>
      <c r="V99" s="34">
        <v>3</v>
      </c>
      <c r="W99" s="34">
        <v>3</v>
      </c>
      <c r="X99" s="12">
        <f>((S99+T99+U99+V99+W99)/(260)*100)</f>
        <v>9.2307692307692317</v>
      </c>
      <c r="Y99" s="10" t="str">
        <f>IF(AND(R99&gt;=GRAPH!$M$9, X99&gt;= GRAPH!$N$9), "HIGH", IF(AND(R99&lt;GRAPH!$M$9, X99&lt;GRAPH!$N$9), "LOW", IF(AND(R99&lt;GRAPH!$M$9, X99&gt;=GRAPH!$N$9), "MEDIUM", IF(AND(R99&gt;=GRAPH!$M$9,X99&lt;GRAPH!$N$9), "MEDIUM"))))</f>
        <v>LOW</v>
      </c>
      <c r="Z99" s="2"/>
      <c r="AA99" s="2"/>
      <c r="AB99" s="2"/>
      <c r="AC99" s="2"/>
    </row>
    <row r="100" spans="1:29" x14ac:dyDescent="0.25">
      <c r="A100" s="2"/>
      <c r="B100" s="42" t="s">
        <v>83</v>
      </c>
      <c r="C100" s="31">
        <v>145610.29325104793</v>
      </c>
      <c r="D100" s="32">
        <v>153273.99289583994</v>
      </c>
      <c r="E100" s="32">
        <v>158014.42566581437</v>
      </c>
      <c r="F100" s="32">
        <v>162901.4697585715</v>
      </c>
      <c r="G100" s="32">
        <v>167788.51385132864</v>
      </c>
      <c r="H100" s="32">
        <v>69</v>
      </c>
      <c r="I100" s="31">
        <v>787</v>
      </c>
      <c r="J100" s="32">
        <v>1574</v>
      </c>
      <c r="K100" s="32">
        <v>197</v>
      </c>
      <c r="L100" s="32">
        <v>357</v>
      </c>
      <c r="M100" s="11">
        <f>IF(H100="","Not Available", (H100/C100)*100000)</f>
        <v>47.386759863903663</v>
      </c>
      <c r="N100" s="11">
        <f>IF(I100="","Not Available", (I100/D100)*100000)</f>
        <v>513.45957988764599</v>
      </c>
      <c r="O100" s="11">
        <f>IF(J100="","Not Available", (J100/E100)*100000)</f>
        <v>996.11158498203304</v>
      </c>
      <c r="P100" s="11">
        <f>IF(K100="","Not Available", (K100/F100)*100000)</f>
        <v>120.93199667993439</v>
      </c>
      <c r="Q100" s="11">
        <f>IF(L100="","Not Available", (L100/G100)*100000)</f>
        <v>212.7678419729761</v>
      </c>
      <c r="R100" s="11">
        <f>AVERAGE(M100:Q100)</f>
        <v>378.13155267729866</v>
      </c>
      <c r="S100" s="34">
        <v>13</v>
      </c>
      <c r="T100" s="33">
        <v>26</v>
      </c>
      <c r="U100" s="34">
        <v>37</v>
      </c>
      <c r="V100" s="34">
        <v>32</v>
      </c>
      <c r="W100" s="34">
        <v>17</v>
      </c>
      <c r="X100" s="12">
        <f>((S100+T100+U100+V100+W100)/(260)*100)</f>
        <v>48.07692307692308</v>
      </c>
      <c r="Y100" s="10" t="str">
        <f>IF(AND(R100&gt;=GRAPH!$M$9, X100&gt;= GRAPH!$N$9), "HIGH", IF(AND(R100&lt;GRAPH!$M$9, X100&lt;GRAPH!$N$9), "LOW", IF(AND(R100&lt;GRAPH!$M$9, X100&gt;=GRAPH!$N$9), "MEDIUM", IF(AND(R100&gt;=GRAPH!$M$9,X100&lt;GRAPH!$N$9), "MEDIUM"))))</f>
        <v>MEDIUM</v>
      </c>
      <c r="Z100" s="2"/>
      <c r="AA100" s="2"/>
      <c r="AB100" s="2"/>
      <c r="AC100" s="2"/>
    </row>
    <row r="101" spans="1:29" x14ac:dyDescent="0.25">
      <c r="A101" s="2"/>
      <c r="B101" s="41" t="s">
        <v>129</v>
      </c>
      <c r="C101" s="31">
        <v>98435.10656703006</v>
      </c>
      <c r="D101" s="32">
        <v>103615.90164950534</v>
      </c>
      <c r="E101" s="32">
        <v>106820.5171644385</v>
      </c>
      <c r="F101" s="32">
        <v>110124.24449942113</v>
      </c>
      <c r="G101" s="32">
        <v>113427.97183440375</v>
      </c>
      <c r="H101" s="32">
        <v>2</v>
      </c>
      <c r="I101" s="31">
        <v>3645.5</v>
      </c>
      <c r="J101" s="32">
        <v>7291</v>
      </c>
      <c r="K101" s="32">
        <v>466</v>
      </c>
      <c r="L101" s="32">
        <v>993</v>
      </c>
      <c r="M101" s="11">
        <f>IF(H101="","Not Available", (H101/C101)*100000)</f>
        <v>2.0317954333072077</v>
      </c>
      <c r="N101" s="11">
        <f>IF(I101="","Not Available", (I101/D101)*100000)</f>
        <v>3518.2823697576769</v>
      </c>
      <c r="O101" s="11">
        <f>IF(J101="","Not Available", (J101/E101)*100000)</f>
        <v>6825.4677973298931</v>
      </c>
      <c r="P101" s="11">
        <f>IF(K101="","Not Available", (K101/F101)*100000)</f>
        <v>423.15840814004366</v>
      </c>
      <c r="Q101" s="11">
        <f>IF(L101="","Not Available", (L101/G101)*100000)</f>
        <v>875.44543373278759</v>
      </c>
      <c r="R101" s="11">
        <f>AVERAGE(M101:Q101)</f>
        <v>2328.877160878742</v>
      </c>
      <c r="S101" s="34">
        <v>2</v>
      </c>
      <c r="T101" s="33">
        <v>4</v>
      </c>
      <c r="U101" s="34">
        <v>41</v>
      </c>
      <c r="V101" s="34">
        <v>25</v>
      </c>
      <c r="W101" s="34">
        <v>18</v>
      </c>
      <c r="X101" s="12">
        <f>((S101+T101+U101+V101+W101)/(260)*100)</f>
        <v>34.615384615384613</v>
      </c>
      <c r="Y101" s="10" t="str">
        <f>IF(AND(R101&gt;=GRAPH!$M$9, X101&gt;= GRAPH!$N$9), "HIGH", IF(AND(R101&lt;GRAPH!$M$9, X101&lt;GRAPH!$N$9), "LOW", IF(AND(R101&lt;GRAPH!$M$9, X101&gt;=GRAPH!$N$9), "MEDIUM", IF(AND(R101&gt;=GRAPH!$M$9,X101&lt;GRAPH!$N$9), "MEDIUM"))))</f>
        <v>LOW</v>
      </c>
      <c r="Z101" s="2"/>
      <c r="AA101" s="2"/>
      <c r="AB101" s="2"/>
      <c r="AC101" s="2"/>
    </row>
    <row r="102" spans="1:29" x14ac:dyDescent="0.25">
      <c r="A102" s="2"/>
      <c r="B102" s="42" t="s">
        <v>130</v>
      </c>
      <c r="C102" s="31">
        <v>55627.764739470622</v>
      </c>
      <c r="D102" s="32">
        <v>58555.541831021706</v>
      </c>
      <c r="E102" s="32">
        <v>60366.537970125471</v>
      </c>
      <c r="F102" s="32">
        <v>62233.544299098423</v>
      </c>
      <c r="G102" s="32">
        <v>64100.550628071374</v>
      </c>
      <c r="H102" s="32">
        <v>1490</v>
      </c>
      <c r="I102" s="31">
        <v>2388.5</v>
      </c>
      <c r="J102" s="32">
        <v>4777</v>
      </c>
      <c r="K102" s="32">
        <v>1569</v>
      </c>
      <c r="L102" s="32">
        <v>2198</v>
      </c>
      <c r="M102" s="11">
        <f>IF(H102="","Not Available", (H102/C102)*100000)</f>
        <v>2678.5185544994079</v>
      </c>
      <c r="N102" s="11">
        <f>IF(I102="","Not Available", (I102/D102)*100000)</f>
        <v>4079.0332141280169</v>
      </c>
      <c r="O102" s="11">
        <f>IF(J102="","Not Available", (J102/E102)*100000)</f>
        <v>7913.3244354083517</v>
      </c>
      <c r="P102" s="11">
        <f>IF(K102="","Not Available", (K102/F102)*100000)</f>
        <v>2521.1483897804133</v>
      </c>
      <c r="Q102" s="11">
        <f>IF(L102="","Not Available", (L102/G102)*100000)</f>
        <v>3428.9877051967724</v>
      </c>
      <c r="R102" s="11">
        <f>AVERAGE(M102:Q102)</f>
        <v>4124.2024598025919</v>
      </c>
      <c r="S102" s="34">
        <v>0</v>
      </c>
      <c r="T102" s="33">
        <v>0</v>
      </c>
      <c r="U102" s="34">
        <v>38</v>
      </c>
      <c r="V102" s="34">
        <v>32</v>
      </c>
      <c r="W102" s="34">
        <v>18</v>
      </c>
      <c r="X102" s="12">
        <f>((S102+T102+U102+V102+W102)/(260)*100)</f>
        <v>33.846153846153847</v>
      </c>
      <c r="Y102" s="10" t="str">
        <f>IF(AND(R102&gt;=GRAPH!$M$9, X102&gt;= GRAPH!$N$9), "HIGH", IF(AND(R102&lt;GRAPH!$M$9, X102&lt;GRAPH!$N$9), "LOW", IF(AND(R102&lt;GRAPH!$M$9, X102&gt;=GRAPH!$N$9), "MEDIUM", IF(AND(R102&gt;=GRAPH!$M$9,X102&lt;GRAPH!$N$9), "MEDIUM"))))</f>
        <v>MEDIUM</v>
      </c>
      <c r="Z102" s="2"/>
      <c r="AA102" s="2"/>
      <c r="AB102" s="2"/>
      <c r="AC102" s="2"/>
    </row>
    <row r="103" spans="1:29" x14ac:dyDescent="0.25">
      <c r="A103" s="2"/>
      <c r="B103" s="41" t="s">
        <v>84</v>
      </c>
      <c r="C103" s="31">
        <v>109330.10372792491</v>
      </c>
      <c r="D103" s="32">
        <v>115084.31971360517</v>
      </c>
      <c r="E103" s="32">
        <v>118643.62857072699</v>
      </c>
      <c r="F103" s="32">
        <v>122313.01914507936</v>
      </c>
      <c r="G103" s="32">
        <v>125982.40971943174</v>
      </c>
      <c r="H103" s="32">
        <v>5</v>
      </c>
      <c r="I103" s="31">
        <v>2645</v>
      </c>
      <c r="J103" s="32">
        <v>5290</v>
      </c>
      <c r="K103" s="32">
        <v>273</v>
      </c>
      <c r="L103" s="32">
        <v>103</v>
      </c>
      <c r="M103" s="11">
        <f>IF(H103="","Not Available", (H103/C103)*100000)</f>
        <v>4.5733058229257937</v>
      </c>
      <c r="N103" s="11">
        <f>IF(I103="","Not Available", (I103/D103)*100000)</f>
        <v>2298.3148413113572</v>
      </c>
      <c r="O103" s="11">
        <f>IF(J103="","Not Available", (J103/E103)*100000)</f>
        <v>4458.7307921440333</v>
      </c>
      <c r="P103" s="11">
        <f>IF(K103="","Not Available", (K103/F103)*100000)</f>
        <v>223.19782628878289</v>
      </c>
      <c r="Q103" s="11">
        <f>IF(L103="","Not Available", (L103/G103)*100000)</f>
        <v>81.75744552702669</v>
      </c>
      <c r="R103" s="11">
        <f>AVERAGE(M103:Q103)</f>
        <v>1413.3148422188253</v>
      </c>
      <c r="S103" s="34">
        <v>2</v>
      </c>
      <c r="T103" s="33">
        <v>4</v>
      </c>
      <c r="U103" s="34">
        <v>39</v>
      </c>
      <c r="V103" s="34">
        <v>21</v>
      </c>
      <c r="W103" s="34">
        <v>13</v>
      </c>
      <c r="X103" s="12">
        <f>((S103+T103+U103+V103+W103)/(260)*100)</f>
        <v>30.384615384615383</v>
      </c>
      <c r="Y103" s="10" t="str">
        <f>IF(AND(R103&gt;=GRAPH!$M$9, X103&gt;= GRAPH!$N$9), "HIGH", IF(AND(R103&lt;GRAPH!$M$9, X103&lt;GRAPH!$N$9), "LOW", IF(AND(R103&lt;GRAPH!$M$9, X103&gt;=GRAPH!$N$9), "MEDIUM", IF(AND(R103&gt;=GRAPH!$M$9,X103&lt;GRAPH!$N$9), "MEDIUM"))))</f>
        <v>LOW</v>
      </c>
      <c r="Z103" s="2"/>
      <c r="AA103" s="2"/>
      <c r="AB103" s="2"/>
      <c r="AC103" s="2"/>
    </row>
    <row r="104" spans="1:29" x14ac:dyDescent="0.25">
      <c r="A104" s="2"/>
      <c r="B104" s="42" t="s">
        <v>131</v>
      </c>
      <c r="C104" s="31">
        <v>22071.306382111088</v>
      </c>
      <c r="D104" s="32">
        <v>23232.954086432725</v>
      </c>
      <c r="E104" s="32">
        <v>23951.499058178066</v>
      </c>
      <c r="F104" s="32">
        <v>24692.267070286667</v>
      </c>
      <c r="G104" s="32">
        <v>25433.035082395269</v>
      </c>
      <c r="H104" s="32">
        <v>0</v>
      </c>
      <c r="I104" s="31">
        <v>12.5</v>
      </c>
      <c r="J104" s="32">
        <v>25</v>
      </c>
      <c r="K104" s="32">
        <v>1</v>
      </c>
      <c r="L104" s="32">
        <v>4</v>
      </c>
      <c r="M104" s="11">
        <f>IF(H104="","Not Available", (H104/C104)*100000)</f>
        <v>0</v>
      </c>
      <c r="N104" s="11">
        <f>IF(I104="","Not Available", (I104/D104)*100000)</f>
        <v>53.802886854149918</v>
      </c>
      <c r="O104" s="11">
        <f>IF(J104="","Not Available", (J104/E104)*100000)</f>
        <v>104.37760049705085</v>
      </c>
      <c r="P104" s="11">
        <f>IF(K104="","Not Available", (K104/F104)*100000)</f>
        <v>4.0498508992855724</v>
      </c>
      <c r="Q104" s="11">
        <f>IF(L104="","Not Available", (L104/G104)*100000)</f>
        <v>15.727576307905137</v>
      </c>
      <c r="R104" s="11">
        <f>AVERAGE(M104:Q104)</f>
        <v>35.591582911678294</v>
      </c>
      <c r="S104" s="34">
        <v>0</v>
      </c>
      <c r="T104" s="33">
        <v>0</v>
      </c>
      <c r="U104" s="34">
        <v>13</v>
      </c>
      <c r="V104" s="34">
        <v>1</v>
      </c>
      <c r="W104" s="34">
        <v>3</v>
      </c>
      <c r="X104" s="12">
        <f>((S104+T104+U104+V104+W104)/(260)*100)</f>
        <v>6.5384615384615392</v>
      </c>
      <c r="Y104" s="10" t="str">
        <f>IF(AND(R104&gt;=GRAPH!$M$9, X104&gt;= GRAPH!$N$9), "HIGH", IF(AND(R104&lt;GRAPH!$M$9, X104&lt;GRAPH!$N$9), "LOW", IF(AND(R104&lt;GRAPH!$M$9, X104&gt;=GRAPH!$N$9), "MEDIUM", IF(AND(R104&gt;=GRAPH!$M$9,X104&lt;GRAPH!$N$9), "MEDIUM"))))</f>
        <v>LOW</v>
      </c>
      <c r="Z104" s="2"/>
      <c r="AA104" s="2"/>
      <c r="AB104" s="2"/>
      <c r="AC104" s="2"/>
    </row>
    <row r="105" spans="1:29" x14ac:dyDescent="0.25">
      <c r="A105" s="2"/>
      <c r="B105" s="41" t="s">
        <v>132</v>
      </c>
      <c r="C105" s="31">
        <v>75496.423528016996</v>
      </c>
      <c r="D105" s="32">
        <v>79469.919503175784</v>
      </c>
      <c r="E105" s="32">
        <v>81927.75206512968</v>
      </c>
      <c r="F105" s="32">
        <v>84461.600067143998</v>
      </c>
      <c r="G105" s="32">
        <v>86995.448069158316</v>
      </c>
      <c r="H105" s="32">
        <v>1</v>
      </c>
      <c r="I105" s="31">
        <v>1641</v>
      </c>
      <c r="J105" s="32">
        <v>3282</v>
      </c>
      <c r="K105" s="32">
        <v>66</v>
      </c>
      <c r="L105" s="32">
        <v>9</v>
      </c>
      <c r="M105" s="11">
        <f>IF(H105="","Not Available", (H105/C105)*100000)</f>
        <v>1.3245660566012063</v>
      </c>
      <c r="N105" s="11">
        <f>IF(I105="","Not Available", (I105/D105)*100000)</f>
        <v>2064.9322539384502</v>
      </c>
      <c r="O105" s="11">
        <f>IF(J105="","Not Available", (J105/E105)*100000)</f>
        <v>4005.9685726405942</v>
      </c>
      <c r="P105" s="11">
        <f>IF(K105="","Not Available", (K105/F105)*100000)</f>
        <v>78.142019506535888</v>
      </c>
      <c r="Q105" s="11">
        <f>IF(L105="","Not Available", (L105/G105)*100000)</f>
        <v>10.345368866708196</v>
      </c>
      <c r="R105" s="11">
        <f>AVERAGE(M105:Q105)</f>
        <v>1232.142556201778</v>
      </c>
      <c r="S105" s="34">
        <v>1</v>
      </c>
      <c r="T105" s="33">
        <v>2</v>
      </c>
      <c r="U105" s="34">
        <v>31</v>
      </c>
      <c r="V105" s="34">
        <v>11</v>
      </c>
      <c r="W105" s="34">
        <v>6</v>
      </c>
      <c r="X105" s="12">
        <f>((S105+T105+U105+V105+W105)/(260)*100)</f>
        <v>19.615384615384617</v>
      </c>
      <c r="Y105" s="10" t="str">
        <f>IF(AND(R105&gt;=GRAPH!$M$9, X105&gt;= GRAPH!$N$9), "HIGH", IF(AND(R105&lt;GRAPH!$M$9, X105&lt;GRAPH!$N$9), "LOW", IF(AND(R105&lt;GRAPH!$M$9, X105&gt;=GRAPH!$N$9), "MEDIUM", IF(AND(R105&gt;=GRAPH!$M$9,X105&lt;GRAPH!$N$9), "MEDIUM"))))</f>
        <v>LOW</v>
      </c>
      <c r="Z105" s="2"/>
      <c r="AA105" s="2"/>
      <c r="AB105" s="2"/>
      <c r="AC105" s="2"/>
    </row>
    <row r="106" spans="1:29" x14ac:dyDescent="0.25">
      <c r="A106" s="2"/>
      <c r="B106" s="42" t="s">
        <v>85</v>
      </c>
      <c r="C106" s="31">
        <v>22572.070766926685</v>
      </c>
      <c r="D106" s="32">
        <v>23760.074491501775</v>
      </c>
      <c r="E106" s="32">
        <v>24494.922156187396</v>
      </c>
      <c r="F106" s="32">
        <v>25252.497068234428</v>
      </c>
      <c r="G106" s="32">
        <v>26010.07198028146</v>
      </c>
      <c r="H106" s="32">
        <v>6</v>
      </c>
      <c r="I106" s="31">
        <v>1559</v>
      </c>
      <c r="J106" s="32">
        <v>3118</v>
      </c>
      <c r="K106" s="32">
        <v>148</v>
      </c>
      <c r="L106" s="32">
        <v>351</v>
      </c>
      <c r="M106" s="11">
        <f>IF(H106="","Not Available", (H106/C106)*100000)</f>
        <v>26.581522191536767</v>
      </c>
      <c r="N106" s="11">
        <f>IF(I106="","Not Available", (I106/D106)*100000)</f>
        <v>6561.4272402959205</v>
      </c>
      <c r="O106" s="11">
        <f>IF(J106="","Not Available", (J106/E106)*100000)</f>
        <v>12729.168846174089</v>
      </c>
      <c r="P106" s="11">
        <f>IF(K106="","Not Available", (K106/F106)*100000)</f>
        <v>586.08065412339704</v>
      </c>
      <c r="Q106" s="11">
        <f>IF(L106="","Not Available", (L106/G106)*100000)</f>
        <v>1349.4772343040697</v>
      </c>
      <c r="R106" s="11">
        <f>AVERAGE(M106:Q106)</f>
        <v>4250.5470994178031</v>
      </c>
      <c r="S106" s="34">
        <v>5</v>
      </c>
      <c r="T106" s="33">
        <v>10</v>
      </c>
      <c r="U106" s="34">
        <v>42</v>
      </c>
      <c r="V106" s="34">
        <v>24</v>
      </c>
      <c r="W106" s="34">
        <v>18</v>
      </c>
      <c r="X106" s="12">
        <f>((S106+T106+U106+V106+W106)/(260)*100)</f>
        <v>38.076923076923073</v>
      </c>
      <c r="Y106" s="10" t="str">
        <f>IF(AND(R106&gt;=GRAPH!$M$9, X106&gt;= GRAPH!$N$9), "HIGH", IF(AND(R106&lt;GRAPH!$M$9, X106&lt;GRAPH!$N$9), "LOW", IF(AND(R106&lt;GRAPH!$M$9, X106&gt;=GRAPH!$N$9), "MEDIUM", IF(AND(R106&gt;=GRAPH!$M$9,X106&lt;GRAPH!$N$9), "MEDIUM"))))</f>
        <v>HIGH</v>
      </c>
      <c r="Z106" s="2"/>
      <c r="AA106" s="2"/>
      <c r="AB106" s="2"/>
      <c r="AC106" s="2"/>
    </row>
    <row r="107" spans="1:29" x14ac:dyDescent="0.25">
      <c r="A107" s="2"/>
      <c r="B107" s="41" t="s">
        <v>133</v>
      </c>
      <c r="C107" s="31">
        <v>196680.0324980015</v>
      </c>
      <c r="D107" s="32">
        <v>207031.61315579107</v>
      </c>
      <c r="E107" s="32">
        <v>213434.65273792893</v>
      </c>
      <c r="F107" s="32">
        <v>220035.72447209168</v>
      </c>
      <c r="G107" s="32">
        <v>226636.79620625442</v>
      </c>
      <c r="H107" s="32">
        <v>144</v>
      </c>
      <c r="I107" s="31">
        <v>2154</v>
      </c>
      <c r="J107" s="32">
        <v>4308</v>
      </c>
      <c r="K107" s="32">
        <v>645</v>
      </c>
      <c r="L107" s="32">
        <v>1623</v>
      </c>
      <c r="M107" s="11">
        <f>IF(H107="","Not Available", (H107/C107)*100000)</f>
        <v>73.215363131213238</v>
      </c>
      <c r="N107" s="11">
        <f>IF(I107="","Not Available", (I107/D107)*100000)</f>
        <v>1040.4208164958445</v>
      </c>
      <c r="O107" s="11">
        <f>IF(J107="","Not Available", (J107/E107)*100000)</f>
        <v>2018.4163840019385</v>
      </c>
      <c r="P107" s="11">
        <f>IF(K107="","Not Available", (K107/F107)*100000)</f>
        <v>293.1342178855183</v>
      </c>
      <c r="Q107" s="11">
        <f>IF(L107="","Not Available", (L107/G107)*100000)</f>
        <v>716.12378359027059</v>
      </c>
      <c r="R107" s="11">
        <f>AVERAGE(M107:Q107)</f>
        <v>828.26211302095703</v>
      </c>
      <c r="S107" s="34">
        <v>9</v>
      </c>
      <c r="T107" s="33">
        <v>18</v>
      </c>
      <c r="U107" s="34">
        <v>43</v>
      </c>
      <c r="V107" s="34">
        <v>48</v>
      </c>
      <c r="W107" s="34">
        <v>18</v>
      </c>
      <c r="X107" s="12">
        <f>((S107+T107+U107+V107+W107)/(260)*100)</f>
        <v>52.307692307692314</v>
      </c>
      <c r="Y107" s="10" t="str">
        <f>IF(AND(R107&gt;=GRAPH!$M$9, X107&gt;= GRAPH!$N$9), "HIGH", IF(AND(R107&lt;GRAPH!$M$9, X107&lt;GRAPH!$N$9), "LOW", IF(AND(R107&lt;GRAPH!$M$9, X107&gt;=GRAPH!$N$9), "MEDIUM", IF(AND(R107&gt;=GRAPH!$M$9,X107&lt;GRAPH!$N$9), "MEDIUM"))))</f>
        <v>MEDIUM</v>
      </c>
      <c r="Z107" s="2"/>
      <c r="AA107" s="2"/>
      <c r="AB107" s="2"/>
      <c r="AC107" s="2"/>
    </row>
    <row r="108" spans="1:29" x14ac:dyDescent="0.25">
      <c r="A108" s="2"/>
      <c r="B108" s="42" t="s">
        <v>86</v>
      </c>
      <c r="C108" s="31">
        <v>130226.57774329298</v>
      </c>
      <c r="D108" s="32">
        <v>137080.60815083471</v>
      </c>
      <c r="E108" s="32">
        <v>141320.21458848938</v>
      </c>
      <c r="F108" s="32">
        <v>145690.94287473132</v>
      </c>
      <c r="G108" s="32">
        <v>150061.67116097326</v>
      </c>
      <c r="H108" s="32">
        <v>599</v>
      </c>
      <c r="I108" s="31">
        <v>3073</v>
      </c>
      <c r="J108" s="32">
        <v>6146</v>
      </c>
      <c r="K108" s="32">
        <v>1406</v>
      </c>
      <c r="L108" s="32">
        <v>1590</v>
      </c>
      <c r="M108" s="11">
        <f>IF(H108="","Not Available", (H108/C108)*100000)</f>
        <v>459.96755069519605</v>
      </c>
      <c r="N108" s="11">
        <f>IF(I108="","Not Available", (I108/D108)*100000)</f>
        <v>2241.7466930250757</v>
      </c>
      <c r="O108" s="11">
        <f>IF(J108="","Not Available", (J108/E108)*100000)</f>
        <v>4348.9885844686478</v>
      </c>
      <c r="P108" s="11">
        <f>IF(K108="","Not Available", (K108/F108)*100000)</f>
        <v>965.05655894403367</v>
      </c>
      <c r="Q108" s="11">
        <f>IF(L108="","Not Available", (L108/G108)*100000)</f>
        <v>1059.5643695680189</v>
      </c>
      <c r="R108" s="11">
        <f>AVERAGE(M108:Q108)</f>
        <v>1815.0647513401946</v>
      </c>
      <c r="S108" s="34">
        <v>8</v>
      </c>
      <c r="T108" s="33">
        <v>16</v>
      </c>
      <c r="U108" s="34">
        <v>43</v>
      </c>
      <c r="V108" s="34">
        <v>46</v>
      </c>
      <c r="W108" s="34">
        <v>18</v>
      </c>
      <c r="X108" s="12">
        <f>((S108+T108+U108+V108+W108)/(260)*100)</f>
        <v>50.384615384615387</v>
      </c>
      <c r="Y108" s="10" t="str">
        <f>IF(AND(R108&gt;=GRAPH!$M$9, X108&gt;= GRAPH!$N$9), "HIGH", IF(AND(R108&lt;GRAPH!$M$9, X108&lt;GRAPH!$N$9), "LOW", IF(AND(R108&lt;GRAPH!$M$9, X108&gt;=GRAPH!$N$9), "MEDIUM", IF(AND(R108&gt;=GRAPH!$M$9,X108&lt;GRAPH!$N$9), "MEDIUM"))))</f>
        <v>MEDIUM</v>
      </c>
      <c r="Z108" s="2"/>
      <c r="AA108" s="2"/>
      <c r="AB108" s="2"/>
      <c r="AC108" s="2"/>
    </row>
    <row r="109" spans="1:29" x14ac:dyDescent="0.25">
      <c r="A109" s="2"/>
      <c r="B109" s="41" t="s">
        <v>87</v>
      </c>
      <c r="C109" s="31">
        <v>106183.95462196828</v>
      </c>
      <c r="D109" s="32">
        <v>111772.5838125982</v>
      </c>
      <c r="E109" s="32">
        <v>115229.46784803938</v>
      </c>
      <c r="F109" s="32">
        <v>118793.265822721</v>
      </c>
      <c r="G109" s="32">
        <v>122357.06379740263</v>
      </c>
      <c r="H109" s="32">
        <v>0</v>
      </c>
      <c r="I109" s="31">
        <v>933.5</v>
      </c>
      <c r="J109" s="32">
        <v>1867</v>
      </c>
      <c r="K109" s="32">
        <v>3121</v>
      </c>
      <c r="L109" s="32">
        <v>2154</v>
      </c>
      <c r="M109" s="11">
        <f>IF(H109="","Not Available", (H109/C109)*100000)</f>
        <v>0</v>
      </c>
      <c r="N109" s="11">
        <f>IF(I109="","Not Available", (I109/D109)*100000)</f>
        <v>835.17797312902644</v>
      </c>
      <c r="O109" s="11">
        <f>IF(J109="","Not Available", (J109/E109)*100000)</f>
        <v>1620.2452678703114</v>
      </c>
      <c r="P109" s="11">
        <f>IF(K109="","Not Available", (K109/F109)*100000)</f>
        <v>2627.2533029419092</v>
      </c>
      <c r="Q109" s="11">
        <f>IF(L109="","Not Available", (L109/G109)*100000)</f>
        <v>1760.4214527136476</v>
      </c>
      <c r="R109" s="11">
        <f>AVERAGE(M109:Q109)</f>
        <v>1368.6195993309789</v>
      </c>
      <c r="S109" s="34">
        <v>0</v>
      </c>
      <c r="T109" s="33">
        <v>0</v>
      </c>
      <c r="U109" s="34">
        <v>33</v>
      </c>
      <c r="V109" s="34">
        <v>46</v>
      </c>
      <c r="W109" s="34">
        <v>18</v>
      </c>
      <c r="X109" s="12">
        <f>((S109+T109+U109+V109+W109)/(260)*100)</f>
        <v>37.307692307692307</v>
      </c>
      <c r="Y109" s="10" t="str">
        <f>IF(AND(R109&gt;=GRAPH!$M$9, X109&gt;= GRAPH!$N$9), "HIGH", IF(AND(R109&lt;GRAPH!$M$9, X109&lt;GRAPH!$N$9), "LOW", IF(AND(R109&lt;GRAPH!$M$9, X109&gt;=GRAPH!$N$9), "MEDIUM", IF(AND(R109&gt;=GRAPH!$M$9,X109&lt;GRAPH!$N$9), "MEDIUM"))))</f>
        <v>MEDIUM</v>
      </c>
      <c r="Z109" s="2"/>
      <c r="AA109" s="2"/>
      <c r="AB109" s="2"/>
      <c r="AC109" s="2"/>
    </row>
    <row r="110" spans="1:29" x14ac:dyDescent="0.25">
      <c r="A110" s="2"/>
      <c r="B110" s="42" t="s">
        <v>88</v>
      </c>
      <c r="C110" s="31">
        <v>144266.41054901428</v>
      </c>
      <c r="D110" s="32">
        <v>151859.3795252782</v>
      </c>
      <c r="E110" s="32">
        <v>156556.06136626619</v>
      </c>
      <c r="F110" s="32">
        <v>161398.00140852184</v>
      </c>
      <c r="G110" s="32">
        <v>166239.94145077749</v>
      </c>
      <c r="H110" s="32">
        <v>57</v>
      </c>
      <c r="I110" s="31">
        <v>761.5</v>
      </c>
      <c r="J110" s="32">
        <v>1523</v>
      </c>
      <c r="K110" s="32">
        <v>1037</v>
      </c>
      <c r="L110" s="32">
        <v>712</v>
      </c>
      <c r="M110" s="11">
        <f>IF(H110="","Not Available", (H110/C110)*100000)</f>
        <v>39.510236501402623</v>
      </c>
      <c r="N110" s="11">
        <f>IF(I110="","Not Available", (I110/D110)*100000)</f>
        <v>501.45075159696825</v>
      </c>
      <c r="O110" s="11">
        <f>IF(J110="","Not Available", (J110/E110)*100000)</f>
        <v>972.81445809811828</v>
      </c>
      <c r="P110" s="11">
        <f>IF(K110="","Not Available", (K110/F110)*100000)</f>
        <v>642.51105400940003</v>
      </c>
      <c r="Q110" s="11">
        <f>IF(L110="","Not Available", (L110/G110)*100000)</f>
        <v>428.29658972829844</v>
      </c>
      <c r="R110" s="11">
        <f>AVERAGE(M110:Q110)</f>
        <v>516.91661798683754</v>
      </c>
      <c r="S110" s="34">
        <v>7</v>
      </c>
      <c r="T110" s="33">
        <v>14</v>
      </c>
      <c r="U110" s="34">
        <v>43</v>
      </c>
      <c r="V110" s="34">
        <v>44</v>
      </c>
      <c r="W110" s="34">
        <v>18</v>
      </c>
      <c r="X110" s="12">
        <f>((S110+T110+U110+V110+W110)/(260)*100)</f>
        <v>48.46153846153846</v>
      </c>
      <c r="Y110" s="10" t="str">
        <f>IF(AND(R110&gt;=GRAPH!$M$9, X110&gt;= GRAPH!$N$9), "HIGH", IF(AND(R110&lt;GRAPH!$M$9, X110&lt;GRAPH!$N$9), "LOW", IF(AND(R110&lt;GRAPH!$M$9, X110&gt;=GRAPH!$N$9), "MEDIUM", IF(AND(R110&gt;=GRAPH!$M$9,X110&lt;GRAPH!$N$9), "MEDIUM"))))</f>
        <v>MEDIUM</v>
      </c>
      <c r="Z110" s="2"/>
      <c r="AA110" s="2"/>
      <c r="AB110" s="2"/>
      <c r="AC110" s="2"/>
    </row>
    <row r="111" spans="1:29" x14ac:dyDescent="0.25">
      <c r="A111" s="2"/>
      <c r="B111" s="41" t="s">
        <v>89</v>
      </c>
      <c r="C111" s="31">
        <v>110309.85719059347</v>
      </c>
      <c r="D111" s="32">
        <v>116115.63914799313</v>
      </c>
      <c r="E111" s="32">
        <v>119706.84448246715</v>
      </c>
      <c r="F111" s="32">
        <v>123409.11802316201</v>
      </c>
      <c r="G111" s="32">
        <v>127111.39156385687</v>
      </c>
      <c r="H111" s="32">
        <v>64</v>
      </c>
      <c r="I111" s="31">
        <v>813</v>
      </c>
      <c r="J111" s="32">
        <v>1626</v>
      </c>
      <c r="K111" s="32">
        <v>33</v>
      </c>
      <c r="L111" s="32">
        <v>77</v>
      </c>
      <c r="M111" s="11">
        <f>IF(H111="","Not Available", (H111/C111)*100000)</f>
        <v>58.018387141432648</v>
      </c>
      <c r="N111" s="11">
        <f>IF(I111="","Not Available", (I111/D111)*100000)</f>
        <v>700.16408294821099</v>
      </c>
      <c r="O111" s="11">
        <f>IF(J111="","Not Available", (J111/E111)*100000)</f>
        <v>1358.3183209195292</v>
      </c>
      <c r="P111" s="11">
        <f>IF(K111="","Not Available", (K111/F111)*100000)</f>
        <v>26.740325616626158</v>
      </c>
      <c r="Q111" s="11">
        <f>IF(L111="","Not Available", (L111/G111)*100000)</f>
        <v>60.576789422777701</v>
      </c>
      <c r="R111" s="11">
        <f>AVERAGE(M111:Q111)</f>
        <v>440.76358120971537</v>
      </c>
      <c r="S111" s="34">
        <v>12</v>
      </c>
      <c r="T111" s="33">
        <v>24</v>
      </c>
      <c r="U111" s="34">
        <v>41</v>
      </c>
      <c r="V111" s="34">
        <v>18</v>
      </c>
      <c r="W111" s="34">
        <v>14</v>
      </c>
      <c r="X111" s="12">
        <f>((S111+T111+U111+V111+W111)/(260)*100)</f>
        <v>41.923076923076927</v>
      </c>
      <c r="Y111" s="10" t="str">
        <f>IF(AND(R111&gt;=GRAPH!$M$9, X111&gt;= GRAPH!$N$9), "HIGH", IF(AND(R111&lt;GRAPH!$M$9, X111&lt;GRAPH!$N$9), "LOW", IF(AND(R111&lt;GRAPH!$M$9, X111&gt;=GRAPH!$N$9), "MEDIUM", IF(AND(R111&gt;=GRAPH!$M$9,X111&lt;GRAPH!$N$9), "MEDIUM"))))</f>
        <v>MEDIUM</v>
      </c>
      <c r="Z111" s="2"/>
      <c r="AA111" s="2"/>
      <c r="AB111" s="2"/>
      <c r="AC111" s="2"/>
    </row>
    <row r="112" spans="1:29" x14ac:dyDescent="0.25">
      <c r="A112" s="2"/>
      <c r="B112" s="42" t="s">
        <v>134</v>
      </c>
      <c r="C112" s="31">
        <v>224048.48181707814</v>
      </c>
      <c r="D112" s="32">
        <v>235840.50717587172</v>
      </c>
      <c r="E112" s="32">
        <v>243134.54348028012</v>
      </c>
      <c r="F112" s="32">
        <v>250654.16853637126</v>
      </c>
      <c r="G112" s="32">
        <v>258173.7935924624</v>
      </c>
      <c r="H112" s="32">
        <v>6</v>
      </c>
      <c r="I112" s="31">
        <v>1857</v>
      </c>
      <c r="J112" s="32">
        <v>3714</v>
      </c>
      <c r="K112" s="32">
        <v>1269</v>
      </c>
      <c r="L112" s="32">
        <v>1961</v>
      </c>
      <c r="M112" s="11">
        <f>IF(H112="","Not Available", (H112/C112)*100000)</f>
        <v>2.6779918129053124</v>
      </c>
      <c r="N112" s="11">
        <f>IF(I112="","Not Available", (I112/D112)*100000)</f>
        <v>787.39654278948444</v>
      </c>
      <c r="O112" s="11">
        <f>IF(J112="","Not Available", (J112/E112)*100000)</f>
        <v>1527.5492930116</v>
      </c>
      <c r="P112" s="11">
        <f>IF(K112="","Not Available", (K112/F112)*100000)</f>
        <v>506.27524266202715</v>
      </c>
      <c r="Q112" s="11">
        <f>IF(L112="","Not Available", (L112/G112)*100000)</f>
        <v>759.56586170613286</v>
      </c>
      <c r="R112" s="11">
        <f>AVERAGE(M112:Q112)</f>
        <v>716.69298639643</v>
      </c>
      <c r="S112" s="34">
        <v>2</v>
      </c>
      <c r="T112" s="33">
        <v>4</v>
      </c>
      <c r="U112" s="34">
        <v>36</v>
      </c>
      <c r="V112" s="34">
        <v>32</v>
      </c>
      <c r="W112" s="34">
        <v>18</v>
      </c>
      <c r="X112" s="12">
        <f>((S112+T112+U112+V112+W112)/(260)*100)</f>
        <v>35.384615384615387</v>
      </c>
      <c r="Y112" s="10" t="str">
        <f>IF(AND(R112&gt;=GRAPH!$M$9, X112&gt;= GRAPH!$N$9), "HIGH", IF(AND(R112&lt;GRAPH!$M$9, X112&lt;GRAPH!$N$9), "LOW", IF(AND(R112&lt;GRAPH!$M$9, X112&gt;=GRAPH!$N$9), "MEDIUM", IF(AND(R112&gt;=GRAPH!$M$9,X112&lt;GRAPH!$N$9), "MEDIUM"))))</f>
        <v>MEDIUM</v>
      </c>
      <c r="Z112" s="2"/>
      <c r="AA112" s="2"/>
      <c r="AB112" s="2"/>
      <c r="AC112" s="2"/>
    </row>
    <row r="113" spans="1:29" x14ac:dyDescent="0.25">
      <c r="A113" s="2"/>
      <c r="B113" s="41" t="s">
        <v>90</v>
      </c>
      <c r="C113" s="31">
        <v>102884.71968521387</v>
      </c>
      <c r="D113" s="32">
        <v>108299.70493180408</v>
      </c>
      <c r="E113" s="32">
        <v>111649.18034206606</v>
      </c>
      <c r="F113" s="32">
        <v>115102.24777532583</v>
      </c>
      <c r="G113" s="32">
        <v>118555.3152085856</v>
      </c>
      <c r="H113" s="32">
        <v>4</v>
      </c>
      <c r="I113" s="31">
        <v>244.5</v>
      </c>
      <c r="J113" s="32">
        <v>489</v>
      </c>
      <c r="K113" s="32">
        <v>826</v>
      </c>
      <c r="L113" s="32">
        <v>648</v>
      </c>
      <c r="M113" s="11">
        <f>IF(H113="","Not Available", (H113/C113)*100000)</f>
        <v>3.8878465259354367</v>
      </c>
      <c r="N113" s="11">
        <f>IF(I113="","Not Available", (I113/D113)*100000)</f>
        <v>225.76238795291337</v>
      </c>
      <c r="O113" s="11">
        <f>IF(J113="","Not Available", (J113/E113)*100000)</f>
        <v>437.97903262865202</v>
      </c>
      <c r="P113" s="11">
        <f>IF(K113="","Not Available", (K113/F113)*100000)</f>
        <v>717.62282315486414</v>
      </c>
      <c r="Q113" s="11">
        <f>IF(L113="","Not Available", (L113/G113)*100000)</f>
        <v>546.58030208085756</v>
      </c>
      <c r="R113" s="11">
        <f>AVERAGE(M113:Q113)</f>
        <v>386.36647846864452</v>
      </c>
      <c r="S113" s="34">
        <v>3</v>
      </c>
      <c r="T113" s="33">
        <v>6</v>
      </c>
      <c r="U113" s="34">
        <v>37</v>
      </c>
      <c r="V113" s="34">
        <v>40</v>
      </c>
      <c r="W113" s="34">
        <v>18</v>
      </c>
      <c r="X113" s="12">
        <f>((S113+T113+U113+V113+W113)/(260)*100)</f>
        <v>40</v>
      </c>
      <c r="Y113" s="10" t="str">
        <f>IF(AND(R113&gt;=GRAPH!$M$9, X113&gt;= GRAPH!$N$9), "HIGH", IF(AND(R113&lt;GRAPH!$M$9, X113&lt;GRAPH!$N$9), "LOW", IF(AND(R113&lt;GRAPH!$M$9, X113&gt;=GRAPH!$N$9), "MEDIUM", IF(AND(R113&gt;=GRAPH!$M$9,X113&lt;GRAPH!$N$9), "MEDIUM"))))</f>
        <v>MEDIUM</v>
      </c>
      <c r="Z113" s="2"/>
      <c r="AA113" s="2"/>
      <c r="AB113" s="2"/>
      <c r="AC113" s="2"/>
    </row>
    <row r="114" spans="1:29" x14ac:dyDescent="0.25">
      <c r="A114" s="2"/>
      <c r="B114" s="42" t="s">
        <v>135</v>
      </c>
      <c r="C114" s="31">
        <v>215617.56198819564</v>
      </c>
      <c r="D114" s="32">
        <v>226965.85472441648</v>
      </c>
      <c r="E114" s="32">
        <v>233985.41724166647</v>
      </c>
      <c r="F114" s="32">
        <v>241222.07963058399</v>
      </c>
      <c r="G114" s="32">
        <v>248458.74201950151</v>
      </c>
      <c r="H114" s="32">
        <v>5</v>
      </c>
      <c r="I114" s="31">
        <v>2150.5</v>
      </c>
      <c r="J114" s="32">
        <v>4301</v>
      </c>
      <c r="K114" s="32">
        <v>890</v>
      </c>
      <c r="L114" s="32">
        <v>1448</v>
      </c>
      <c r="M114" s="11">
        <f>IF(H114="","Not Available", (H114/C114)*100000)</f>
        <v>2.3189205711702341</v>
      </c>
      <c r="N114" s="11">
        <f>IF(I114="","Not Available", (I114/D114)*100000)</f>
        <v>947.49935077730174</v>
      </c>
      <c r="O114" s="11">
        <f>IF(J114="","Not Available", (J114/E114)*100000)</f>
        <v>1838.1487405079656</v>
      </c>
      <c r="P114" s="11">
        <f>IF(K114="","Not Available", (K114/F114)*100000)</f>
        <v>368.9546169915198</v>
      </c>
      <c r="Q114" s="11">
        <f>IF(L114="","Not Available", (L114/G114)*100000)</f>
        <v>582.792937060893</v>
      </c>
      <c r="R114" s="11">
        <f>AVERAGE(M114:Q114)</f>
        <v>747.94291318177011</v>
      </c>
      <c r="S114" s="34">
        <v>3</v>
      </c>
      <c r="T114" s="33">
        <v>6</v>
      </c>
      <c r="U114" s="34">
        <v>35</v>
      </c>
      <c r="V114" s="34">
        <v>48</v>
      </c>
      <c r="W114" s="34">
        <v>18</v>
      </c>
      <c r="X114" s="12">
        <f>((S114+T114+U114+V114+W114)/(260)*100)</f>
        <v>42.307692307692307</v>
      </c>
      <c r="Y114" s="10" t="str">
        <f>IF(AND(R114&gt;=GRAPH!$M$9, X114&gt;= GRAPH!$N$9), "HIGH", IF(AND(R114&lt;GRAPH!$M$9, X114&lt;GRAPH!$N$9), "LOW", IF(AND(R114&lt;GRAPH!$M$9, X114&gt;=GRAPH!$N$9), "MEDIUM", IF(AND(R114&gt;=GRAPH!$M$9,X114&lt;GRAPH!$N$9), "MEDIUM"))))</f>
        <v>MEDIUM</v>
      </c>
      <c r="Z114" s="2"/>
      <c r="AA114" s="2"/>
      <c r="AB114" s="2"/>
      <c r="AC114" s="2"/>
    </row>
    <row r="115" spans="1:29" x14ac:dyDescent="0.25">
      <c r="A115" s="2"/>
      <c r="B115" s="41" t="s">
        <v>91</v>
      </c>
      <c r="C115" s="31">
        <v>29412.352672070767</v>
      </c>
      <c r="D115" s="32">
        <v>30960.371233758702</v>
      </c>
      <c r="E115" s="32">
        <v>31917.908488411034</v>
      </c>
      <c r="F115" s="32">
        <v>32905.060297330965</v>
      </c>
      <c r="G115" s="32">
        <v>33892.212106250896</v>
      </c>
      <c r="H115" s="32">
        <v>137</v>
      </c>
      <c r="I115" s="31">
        <v>431</v>
      </c>
      <c r="J115" s="32">
        <v>862</v>
      </c>
      <c r="K115" s="32">
        <v>28</v>
      </c>
      <c r="L115" s="32">
        <v>202</v>
      </c>
      <c r="M115" s="11">
        <f>IF(H115="","Not Available", (H115/C115)*100000)</f>
        <v>465.79068844802669</v>
      </c>
      <c r="N115" s="11">
        <f>IF(I115="","Not Available", (I115/D115)*100000)</f>
        <v>1392.1021706937559</v>
      </c>
      <c r="O115" s="11">
        <f>IF(J115="","Not Available", (J115/E115)*100000)</f>
        <v>2700.6782111458861</v>
      </c>
      <c r="P115" s="11">
        <f>IF(K115="","Not Available", (K115/F115)*100000)</f>
        <v>85.093294912670828</v>
      </c>
      <c r="Q115" s="11">
        <f>IF(L115="","Not Available", (L115/G115)*100000)</f>
        <v>596.00712802910914</v>
      </c>
      <c r="R115" s="11">
        <f>AVERAGE(M115:Q115)</f>
        <v>1047.9342986458898</v>
      </c>
      <c r="S115" s="34">
        <v>13</v>
      </c>
      <c r="T115" s="33">
        <v>26</v>
      </c>
      <c r="U115" s="34">
        <v>40</v>
      </c>
      <c r="V115" s="34">
        <v>13</v>
      </c>
      <c r="W115" s="34">
        <v>17</v>
      </c>
      <c r="X115" s="12">
        <f>((S115+T115+U115+V115+W115)/(260)*100)</f>
        <v>41.923076923076927</v>
      </c>
      <c r="Y115" s="10" t="str">
        <f>IF(AND(R115&gt;=GRAPH!$M$9, X115&gt;= GRAPH!$N$9), "HIGH", IF(AND(R115&lt;GRAPH!$M$9, X115&lt;GRAPH!$N$9), "LOW", IF(AND(R115&lt;GRAPH!$M$9, X115&gt;=GRAPH!$N$9), "MEDIUM", IF(AND(R115&gt;=GRAPH!$M$9,X115&lt;GRAPH!$N$9), "MEDIUM"))))</f>
        <v>MEDIUM</v>
      </c>
      <c r="Z115" s="2"/>
      <c r="AA115" s="2"/>
      <c r="AB115" s="2"/>
      <c r="AC115" s="2"/>
    </row>
    <row r="116" spans="1:29" x14ac:dyDescent="0.25">
      <c r="A116" s="2"/>
      <c r="B116" s="42" t="s">
        <v>92</v>
      </c>
      <c r="C116" s="31">
        <v>35053.602000878476</v>
      </c>
      <c r="D116" s="32">
        <v>36898.528421977346</v>
      </c>
      <c r="E116" s="32">
        <v>38039.720022657057</v>
      </c>
      <c r="F116" s="32">
        <v>39216.206208924799</v>
      </c>
      <c r="G116" s="32">
        <v>40392.692395192542</v>
      </c>
      <c r="H116" s="32">
        <v>0</v>
      </c>
      <c r="I116" s="31">
        <v>371.5</v>
      </c>
      <c r="J116" s="32">
        <v>743</v>
      </c>
      <c r="K116" s="32">
        <v>209</v>
      </c>
      <c r="L116" s="32">
        <v>160</v>
      </c>
      <c r="M116" s="11">
        <f>IF(H116="","Not Available", (H116/C116)*100000)</f>
        <v>0</v>
      </c>
      <c r="N116" s="11">
        <f>IF(I116="","Not Available", (I116/D116)*100000)</f>
        <v>1006.8152197059673</v>
      </c>
      <c r="O116" s="11">
        <f>IF(J116="","Not Available", (J116/E116)*100000)</f>
        <v>1953.2215262295767</v>
      </c>
      <c r="P116" s="11">
        <f>IF(K116="","Not Available", (K116/F116)*100000)</f>
        <v>532.94293406799738</v>
      </c>
      <c r="Q116" s="11">
        <f>IF(L116="","Not Available", (L116/G116)*100000)</f>
        <v>396.11125308161655</v>
      </c>
      <c r="R116" s="11">
        <f>AVERAGE(M116:Q116)</f>
        <v>777.81818661703153</v>
      </c>
      <c r="S116" s="34">
        <v>0</v>
      </c>
      <c r="T116" s="33">
        <v>0</v>
      </c>
      <c r="U116" s="34">
        <v>24</v>
      </c>
      <c r="V116" s="34">
        <v>22</v>
      </c>
      <c r="W116" s="34">
        <v>18</v>
      </c>
      <c r="X116" s="12">
        <f>((S116+T116+U116+V116+W116)/(260)*100)</f>
        <v>24.615384615384617</v>
      </c>
      <c r="Y116" s="10" t="str">
        <f>IF(AND(R116&gt;=GRAPH!$M$9, X116&gt;= GRAPH!$N$9), "HIGH", IF(AND(R116&lt;GRAPH!$M$9, X116&lt;GRAPH!$N$9), "LOW", IF(AND(R116&lt;GRAPH!$M$9, X116&gt;=GRAPH!$N$9), "MEDIUM", IF(AND(R116&gt;=GRAPH!$M$9,X116&lt;GRAPH!$N$9), "MEDIUM"))))</f>
        <v>LOW</v>
      </c>
      <c r="Z116" s="2"/>
      <c r="AA116" s="2"/>
      <c r="AB116" s="2"/>
      <c r="AC116" s="2"/>
    </row>
    <row r="117" spans="1:29" x14ac:dyDescent="0.25">
      <c r="A117" s="2"/>
      <c r="B117" s="41" t="s">
        <v>136</v>
      </c>
      <c r="C117" s="31">
        <v>34863.869035043761</v>
      </c>
      <c r="D117" s="32">
        <v>36698.809510572384</v>
      </c>
      <c r="E117" s="32">
        <v>37833.824237703491</v>
      </c>
      <c r="F117" s="32">
        <v>39003.942513096386</v>
      </c>
      <c r="G117" s="32">
        <v>40174.060788489282</v>
      </c>
      <c r="H117" s="32">
        <v>1</v>
      </c>
      <c r="I117" s="31">
        <v>988.5</v>
      </c>
      <c r="J117" s="32">
        <v>1977</v>
      </c>
      <c r="K117" s="32">
        <v>277</v>
      </c>
      <c r="L117" s="32">
        <v>195</v>
      </c>
      <c r="M117" s="11">
        <f>IF(H117="","Not Available", (H117/C117)*100000)</f>
        <v>2.8682989802274674</v>
      </c>
      <c r="N117" s="11">
        <f>IF(I117="","Not Available", (I117/D117)*100000)</f>
        <v>2693.5478648571088</v>
      </c>
      <c r="O117" s="11">
        <f>IF(J117="","Not Available", (J117/E117)*100000)</f>
        <v>5225.4828578227907</v>
      </c>
      <c r="P117" s="11">
        <f>IF(K117="","Not Available", (K117/F117)*100000)</f>
        <v>710.18461763702862</v>
      </c>
      <c r="Q117" s="11">
        <f>IF(L117="","Not Available", (L117/G117)*100000)</f>
        <v>485.3878253100857</v>
      </c>
      <c r="R117" s="11">
        <f>AVERAGE(M117:Q117)</f>
        <v>1823.4942929214485</v>
      </c>
      <c r="S117" s="34">
        <v>1</v>
      </c>
      <c r="T117" s="33">
        <v>2</v>
      </c>
      <c r="U117" s="34">
        <v>30</v>
      </c>
      <c r="V117" s="34">
        <v>27</v>
      </c>
      <c r="W117" s="34">
        <v>17</v>
      </c>
      <c r="X117" s="12">
        <f>((S117+T117+U117+V117+W117)/(260)*100)</f>
        <v>29.615384615384617</v>
      </c>
      <c r="Y117" s="10" t="str">
        <f>IF(AND(R117&gt;=GRAPH!$M$9, X117&gt;= GRAPH!$N$9), "HIGH", IF(AND(R117&lt;GRAPH!$M$9, X117&lt;GRAPH!$N$9), "LOW", IF(AND(R117&lt;GRAPH!$M$9, X117&gt;=GRAPH!$N$9), "MEDIUM", IF(AND(R117&gt;=GRAPH!$M$9,X117&lt;GRAPH!$N$9), "MEDIUM"))))</f>
        <v>LOW</v>
      </c>
      <c r="Z117" s="2"/>
      <c r="AA117" s="2"/>
      <c r="AB117" s="2"/>
      <c r="AC117" s="2"/>
    </row>
    <row r="118" spans="1:29" x14ac:dyDescent="0.25">
      <c r="A118" s="2"/>
      <c r="B118" s="42" t="s">
        <v>137</v>
      </c>
      <c r="C118" s="31">
        <v>113260.68372961084</v>
      </c>
      <c r="D118" s="32">
        <v>119221.77234695879</v>
      </c>
      <c r="E118" s="32">
        <v>122909.04365665856</v>
      </c>
      <c r="F118" s="32">
        <v>126710.35428521501</v>
      </c>
      <c r="G118" s="32">
        <v>130511.66491377147</v>
      </c>
      <c r="H118" s="32">
        <v>269</v>
      </c>
      <c r="I118" s="31">
        <v>1709</v>
      </c>
      <c r="J118" s="32">
        <v>3418</v>
      </c>
      <c r="K118" s="32">
        <v>70</v>
      </c>
      <c r="L118" s="32">
        <v>162</v>
      </c>
      <c r="M118" s="11">
        <f>IF(H118="","Not Available", (H118/C118)*100000)</f>
        <v>237.50518815707335</v>
      </c>
      <c r="N118" s="11">
        <f>IF(I118="","Not Available", (I118/D118)*100000)</f>
        <v>1433.4630045814736</v>
      </c>
      <c r="O118" s="11">
        <f>IF(J118="","Not Available", (J118/E118)*100000)</f>
        <v>2780.9182288880588</v>
      </c>
      <c r="P118" s="11">
        <f>IF(K118="","Not Available", (K118/F118)*100000)</f>
        <v>55.244104078847037</v>
      </c>
      <c r="Q118" s="11">
        <f>IF(L118="","Not Available", (L118/G118)*100000)</f>
        <v>124.1268357943581</v>
      </c>
      <c r="R118" s="11">
        <f>AVERAGE(M118:Q118)</f>
        <v>926.25147229996219</v>
      </c>
      <c r="S118" s="34">
        <v>11</v>
      </c>
      <c r="T118" s="33">
        <v>22</v>
      </c>
      <c r="U118" s="34">
        <v>41</v>
      </c>
      <c r="V118" s="34">
        <v>24</v>
      </c>
      <c r="W118" s="34">
        <v>13</v>
      </c>
      <c r="X118" s="12">
        <f>((S118+T118+U118+V118+W118)/(260)*100)</f>
        <v>42.692307692307693</v>
      </c>
      <c r="Y118" s="10" t="str">
        <f>IF(AND(R118&gt;=GRAPH!$M$9, X118&gt;= GRAPH!$N$9), "HIGH", IF(AND(R118&lt;GRAPH!$M$9, X118&lt;GRAPH!$N$9), "LOW", IF(AND(R118&lt;GRAPH!$M$9, X118&gt;=GRAPH!$N$9), "MEDIUM", IF(AND(R118&gt;=GRAPH!$M$9,X118&lt;GRAPH!$N$9), "MEDIUM"))))</f>
        <v>MEDIUM</v>
      </c>
      <c r="Z118" s="2"/>
      <c r="AA118" s="2"/>
      <c r="AB118" s="2"/>
      <c r="AC118" s="2"/>
    </row>
    <row r="119" spans="1:29" x14ac:dyDescent="0.25">
      <c r="A119" s="2"/>
      <c r="B119" s="41" t="s">
        <v>93</v>
      </c>
      <c r="C119" s="31">
        <v>46600.335907719462</v>
      </c>
      <c r="D119" s="32">
        <v>49052.985166020488</v>
      </c>
      <c r="E119" s="32">
        <v>50570.087800021123</v>
      </c>
      <c r="F119" s="32">
        <v>52134.111134042396</v>
      </c>
      <c r="G119" s="32">
        <v>53698.134468063668</v>
      </c>
      <c r="H119" s="32">
        <v>0</v>
      </c>
      <c r="I119" s="31">
        <v>427.5</v>
      </c>
      <c r="J119" s="32">
        <v>855</v>
      </c>
      <c r="K119" s="32">
        <v>2</v>
      </c>
      <c r="L119" s="32">
        <v>127</v>
      </c>
      <c r="M119" s="11">
        <f>IF(H119="","Not Available", (H119/C119)*100000)</f>
        <v>0</v>
      </c>
      <c r="N119" s="11">
        <f>IF(I119="","Not Available", (I119/D119)*100000)</f>
        <v>871.50659343793359</v>
      </c>
      <c r="O119" s="11">
        <f>IF(J119="","Not Available", (J119/E119)*100000)</f>
        <v>1690.722791269591</v>
      </c>
      <c r="P119" s="11">
        <f>IF(K119="","Not Available", (K119/F119)*100000)</f>
        <v>3.836259900658487</v>
      </c>
      <c r="Q119" s="11">
        <f>IF(L119="","Not Available", (L119/G119)*100000)</f>
        <v>236.50728513768343</v>
      </c>
      <c r="R119" s="11">
        <f>AVERAGE(M119:Q119)</f>
        <v>560.51458594917335</v>
      </c>
      <c r="S119" s="34">
        <v>0</v>
      </c>
      <c r="T119" s="33">
        <v>0</v>
      </c>
      <c r="U119" s="34">
        <v>27</v>
      </c>
      <c r="V119" s="34">
        <v>1</v>
      </c>
      <c r="W119" s="34">
        <v>6</v>
      </c>
      <c r="X119" s="12">
        <f>((S119+T119+U119+V119+W119)/(260)*100)</f>
        <v>13.076923076923078</v>
      </c>
      <c r="Y119" s="10" t="str">
        <f>IF(AND(R119&gt;=GRAPH!$M$9, X119&gt;= GRAPH!$N$9), "HIGH", IF(AND(R119&lt;GRAPH!$M$9, X119&lt;GRAPH!$N$9), "LOW", IF(AND(R119&lt;GRAPH!$M$9, X119&gt;=GRAPH!$N$9), "MEDIUM", IF(AND(R119&gt;=GRAPH!$M$9,X119&lt;GRAPH!$N$9), "MEDIUM"))))</f>
        <v>LOW</v>
      </c>
      <c r="Z119" s="2"/>
      <c r="AA119" s="2"/>
      <c r="AB119" s="2"/>
      <c r="AC119" s="2"/>
    </row>
    <row r="120" spans="1:29" x14ac:dyDescent="0.25">
      <c r="A120" s="2"/>
      <c r="B120" s="42" t="s">
        <v>138</v>
      </c>
      <c r="C120" s="31">
        <v>44426.899949796498</v>
      </c>
      <c r="D120" s="32">
        <v>46765.15784189105</v>
      </c>
      <c r="E120" s="32">
        <v>48211.50292978459</v>
      </c>
      <c r="F120" s="32">
        <v>49702.580339984117</v>
      </c>
      <c r="G120" s="32">
        <v>51193.657750183644</v>
      </c>
      <c r="H120" s="32">
        <v>0</v>
      </c>
      <c r="I120" s="31">
        <v>7.5</v>
      </c>
      <c r="J120" s="32">
        <v>15</v>
      </c>
      <c r="K120" s="32">
        <v>7</v>
      </c>
      <c r="L120" s="32">
        <v>20</v>
      </c>
      <c r="M120" s="11">
        <f>IF(H120="","Not Available", (H120/C120)*100000)</f>
        <v>0</v>
      </c>
      <c r="N120" s="11">
        <f>IF(I120="","Not Available", (I120/D120)*100000)</f>
        <v>16.037580853157497</v>
      </c>
      <c r="O120" s="11">
        <f>IF(J120="","Not Available", (J120/E120)*100000)</f>
        <v>31.112906855125537</v>
      </c>
      <c r="P120" s="11">
        <f>IF(K120="","Not Available", (K120/F120)*100000)</f>
        <v>14.083775836420159</v>
      </c>
      <c r="Q120" s="11">
        <f>IF(L120="","Not Available", (L120/G120)*100000)</f>
        <v>39.067339352067016</v>
      </c>
      <c r="R120" s="11">
        <f>AVERAGE(M120:Q120)</f>
        <v>20.060320579354045</v>
      </c>
      <c r="S120" s="34">
        <v>0</v>
      </c>
      <c r="T120" s="33">
        <v>0</v>
      </c>
      <c r="U120" s="34">
        <v>4</v>
      </c>
      <c r="V120" s="34">
        <v>7</v>
      </c>
      <c r="W120" s="34">
        <v>6</v>
      </c>
      <c r="X120" s="12">
        <f>((S120+T120+U120+V120+W120)/(260)*100)</f>
        <v>6.5384615384615392</v>
      </c>
      <c r="Y120" s="10" t="str">
        <f>IF(AND(R120&gt;=GRAPH!$M$9, X120&gt;= GRAPH!$N$9), "HIGH", IF(AND(R120&lt;GRAPH!$M$9, X120&lt;GRAPH!$N$9), "LOW", IF(AND(R120&lt;GRAPH!$M$9, X120&gt;=GRAPH!$N$9), "MEDIUM", IF(AND(R120&gt;=GRAPH!$M$9,X120&lt;GRAPH!$N$9), "MEDIUM"))))</f>
        <v>LOW</v>
      </c>
      <c r="Z120" s="2"/>
      <c r="AA120" s="2"/>
      <c r="AB120" s="2"/>
      <c r="AC120" s="2"/>
    </row>
    <row r="121" spans="1:29" x14ac:dyDescent="0.25">
      <c r="A121" s="2"/>
      <c r="B121" s="41" t="s">
        <v>94</v>
      </c>
      <c r="C121" s="31">
        <v>15057.996689693035</v>
      </c>
      <c r="D121" s="32">
        <v>15850.522831255827</v>
      </c>
      <c r="E121" s="32">
        <v>16340.745186861677</v>
      </c>
      <c r="F121" s="32">
        <v>16846.129058620285</v>
      </c>
      <c r="G121" s="32">
        <v>17351.512930378893</v>
      </c>
      <c r="H121" s="32">
        <v>0</v>
      </c>
      <c r="I121" s="31">
        <v>16.5</v>
      </c>
      <c r="J121" s="32">
        <v>33</v>
      </c>
      <c r="K121" s="32">
        <v>6</v>
      </c>
      <c r="L121" s="32">
        <v>15</v>
      </c>
      <c r="M121" s="11">
        <f>IF(H121="","Not Available", (H121/C121)*100000)</f>
        <v>0</v>
      </c>
      <c r="N121" s="11">
        <f>IF(I121="","Not Available", (I121/D121)*100000)</f>
        <v>104.09751259096301</v>
      </c>
      <c r="O121" s="11">
        <f>IF(J121="","Not Available", (J121/E121)*100000)</f>
        <v>201.94917442646823</v>
      </c>
      <c r="P121" s="11">
        <f>IF(K121="","Not Available", (K121/F121)*100000)</f>
        <v>35.616490762486215</v>
      </c>
      <c r="Q121" s="11">
        <f>IF(L121="","Not Available", (L121/G121)*100000)</f>
        <v>86.447793112830624</v>
      </c>
      <c r="R121" s="11">
        <f>AVERAGE(M121:Q121)</f>
        <v>85.622194178549606</v>
      </c>
      <c r="S121" s="34">
        <v>0</v>
      </c>
      <c r="T121" s="33">
        <v>0</v>
      </c>
      <c r="U121" s="34">
        <v>14</v>
      </c>
      <c r="V121" s="34">
        <v>4</v>
      </c>
      <c r="W121" s="34">
        <v>6</v>
      </c>
      <c r="X121" s="12">
        <f>((S121+T121+U121+V121+W121)/(260)*100)</f>
        <v>9.2307692307692317</v>
      </c>
      <c r="Y121" s="10" t="str">
        <f>IF(AND(R121&gt;=GRAPH!$M$9, X121&gt;= GRAPH!$N$9), "HIGH", IF(AND(R121&lt;GRAPH!$M$9, X121&lt;GRAPH!$N$9), "LOW", IF(AND(R121&lt;GRAPH!$M$9, X121&gt;=GRAPH!$N$9), "MEDIUM", IF(AND(R121&gt;=GRAPH!$M$9,X121&lt;GRAPH!$N$9), "MEDIUM"))))</f>
        <v>LOW</v>
      </c>
      <c r="Z121" s="2"/>
      <c r="AA121" s="2"/>
      <c r="AB121" s="2"/>
      <c r="AC121" s="2"/>
    </row>
    <row r="122" spans="1:29" x14ac:dyDescent="0.25">
      <c r="A122" s="2"/>
      <c r="B122" s="42" t="s">
        <v>95</v>
      </c>
      <c r="C122" s="31">
        <v>122688.52703538384</v>
      </c>
      <c r="D122" s="32">
        <v>129145.81793198299</v>
      </c>
      <c r="E122" s="32">
        <v>133140.0184865804</v>
      </c>
      <c r="F122" s="32">
        <v>137257.75101709319</v>
      </c>
      <c r="G122" s="32">
        <v>141375.48354760598</v>
      </c>
      <c r="H122" s="32">
        <v>620</v>
      </c>
      <c r="I122" s="31">
        <v>3112.5</v>
      </c>
      <c r="J122" s="32">
        <v>6225</v>
      </c>
      <c r="K122" s="32">
        <v>1177</v>
      </c>
      <c r="L122" s="32">
        <v>1061</v>
      </c>
      <c r="M122" s="11">
        <f>IF(H122="","Not Available", (H122/C122)*100000)</f>
        <v>505.34472536392059</v>
      </c>
      <c r="N122" s="11">
        <f>IF(I122="","Not Available", (I122/D122)*100000)</f>
        <v>2410.0664271136175</v>
      </c>
      <c r="O122" s="11">
        <f>IF(J122="","Not Available", (J122/E122)*100000)</f>
        <v>4675.5288686004178</v>
      </c>
      <c r="P122" s="11">
        <f>IF(K122="","Not Available", (K122/F122)*100000)</f>
        <v>857.51077172568864</v>
      </c>
      <c r="Q122" s="11">
        <f>IF(L122="","Not Available", (L122/G122)*100000)</f>
        <v>750.483728420087</v>
      </c>
      <c r="R122" s="11">
        <f>AVERAGE(M122:Q122)</f>
        <v>1839.7869042447462</v>
      </c>
      <c r="S122" s="34">
        <v>12</v>
      </c>
      <c r="T122" s="33">
        <v>24</v>
      </c>
      <c r="U122" s="34">
        <v>39</v>
      </c>
      <c r="V122" s="34">
        <v>40</v>
      </c>
      <c r="W122" s="34">
        <v>18</v>
      </c>
      <c r="X122" s="12">
        <f>((S122+T122+U122+V122+W122)/(260)*100)</f>
        <v>51.153846153846146</v>
      </c>
      <c r="Y122" s="10" t="str">
        <f>IF(AND(R122&gt;=GRAPH!$M$9, X122&gt;= GRAPH!$N$9), "HIGH", IF(AND(R122&lt;GRAPH!$M$9, X122&lt;GRAPH!$N$9), "LOW", IF(AND(R122&lt;GRAPH!$M$9, X122&gt;=GRAPH!$N$9), "MEDIUM", IF(AND(R122&gt;=GRAPH!$M$9,X122&lt;GRAPH!$N$9), "MEDIUM"))))</f>
        <v>MEDIUM</v>
      </c>
      <c r="Z122" s="2"/>
      <c r="AA122" s="2"/>
      <c r="AB122" s="2"/>
      <c r="AC122" s="2"/>
    </row>
    <row r="123" spans="1:29" x14ac:dyDescent="0.25">
      <c r="A123" s="2"/>
      <c r="B123" s="41" t="s">
        <v>139</v>
      </c>
      <c r="C123" s="31">
        <v>54586.09423968909</v>
      </c>
      <c r="D123" s="32">
        <v>57459.046568093785</v>
      </c>
      <c r="E123" s="32">
        <v>59236.130482570916</v>
      </c>
      <c r="F123" s="32">
        <v>61068.175755227749</v>
      </c>
      <c r="G123" s="32">
        <v>62900.221027884581</v>
      </c>
      <c r="H123" s="32">
        <v>0</v>
      </c>
      <c r="I123" s="31">
        <v>296.5</v>
      </c>
      <c r="J123" s="32">
        <v>593</v>
      </c>
      <c r="K123" s="32">
        <v>11</v>
      </c>
      <c r="L123" s="32">
        <v>197</v>
      </c>
      <c r="M123" s="11">
        <f>IF(H123="","Not Available", (H123/C123)*100000)</f>
        <v>0</v>
      </c>
      <c r="N123" s="11">
        <f>IF(I123="","Not Available", (I123/D123)*100000)</f>
        <v>516.01970048114651</v>
      </c>
      <c r="O123" s="11">
        <f>IF(J123="","Not Available", (J123/E123)*100000)</f>
        <v>1001.0782189334241</v>
      </c>
      <c r="P123" s="11">
        <f>IF(K123="","Not Available", (K123/F123)*100000)</f>
        <v>18.012655305260765</v>
      </c>
      <c r="Q123" s="11">
        <f>IF(L123="","Not Available", (L123/G123)*100000)</f>
        <v>313.19444793789683</v>
      </c>
      <c r="R123" s="11">
        <f>AVERAGE(M123:Q123)</f>
        <v>369.6610045315457</v>
      </c>
      <c r="S123" s="34">
        <v>0</v>
      </c>
      <c r="T123" s="33">
        <v>0</v>
      </c>
      <c r="U123" s="34">
        <v>32</v>
      </c>
      <c r="V123" s="34">
        <v>9</v>
      </c>
      <c r="W123" s="34">
        <v>10</v>
      </c>
      <c r="X123" s="12">
        <f>((S123+T123+U123+V123+W123)/(260)*100)</f>
        <v>19.615384615384617</v>
      </c>
      <c r="Y123" s="10" t="str">
        <f>IF(AND(R123&gt;=GRAPH!$M$9, X123&gt;= GRAPH!$N$9), "HIGH", IF(AND(R123&lt;GRAPH!$M$9, X123&lt;GRAPH!$N$9), "LOW", IF(AND(R123&lt;GRAPH!$M$9, X123&gt;=GRAPH!$N$9), "MEDIUM", IF(AND(R123&gt;=GRAPH!$M$9,X123&lt;GRAPH!$N$9), "MEDIUM"))))</f>
        <v>LOW</v>
      </c>
      <c r="Z123" s="2"/>
      <c r="AA123" s="2"/>
      <c r="AB123" s="2"/>
      <c r="AC123" s="2"/>
    </row>
    <row r="124" spans="1:29" x14ac:dyDescent="0.25">
      <c r="A124" s="2"/>
      <c r="B124" s="42" t="s">
        <v>140</v>
      </c>
      <c r="C124" s="31">
        <v>65238.60914516206</v>
      </c>
      <c r="D124" s="32">
        <v>68672.220152802169</v>
      </c>
      <c r="E124" s="32">
        <v>70796.103250311513</v>
      </c>
      <c r="F124" s="32">
        <v>72985.673453929398</v>
      </c>
      <c r="G124" s="32">
        <v>75175.243657547282</v>
      </c>
      <c r="H124" s="32">
        <v>0</v>
      </c>
      <c r="I124" s="31">
        <v>1085.5</v>
      </c>
      <c r="J124" s="32">
        <v>2171</v>
      </c>
      <c r="K124" s="32">
        <v>9</v>
      </c>
      <c r="L124" s="32">
        <v>242</v>
      </c>
      <c r="M124" s="11">
        <f>IF(H124="","Not Available", (H124/C124)*100000)</f>
        <v>0</v>
      </c>
      <c r="N124" s="11">
        <f>IF(I124="","Not Available", (I124/D124)*100000)</f>
        <v>1580.6974022168793</v>
      </c>
      <c r="O124" s="11">
        <f>IF(J124="","Not Available", (J124/E124)*100000)</f>
        <v>3066.5529603007453</v>
      </c>
      <c r="P124" s="11">
        <f>IF(K124="","Not Available", (K124/F124)*100000)</f>
        <v>12.3311871687819</v>
      </c>
      <c r="Q124" s="11">
        <f>IF(L124="","Not Available", (L124/G124)*100000)</f>
        <v>321.91448703831929</v>
      </c>
      <c r="R124" s="11">
        <f>AVERAGE(M124:Q124)</f>
        <v>996.29920734494522</v>
      </c>
      <c r="S124" s="34">
        <v>0</v>
      </c>
      <c r="T124" s="33">
        <v>0</v>
      </c>
      <c r="U124" s="34">
        <v>33</v>
      </c>
      <c r="V124" s="34">
        <v>6</v>
      </c>
      <c r="W124" s="34">
        <v>9</v>
      </c>
      <c r="X124" s="12">
        <f>((S124+T124+U124+V124+W124)/(260)*100)</f>
        <v>18.461538461538463</v>
      </c>
      <c r="Y124" s="10" t="str">
        <f>IF(AND(R124&gt;=GRAPH!$M$9, X124&gt;= GRAPH!$N$9), "HIGH", IF(AND(R124&lt;GRAPH!$M$9, X124&lt;GRAPH!$N$9), "LOW", IF(AND(R124&lt;GRAPH!$M$9, X124&gt;=GRAPH!$N$9), "MEDIUM", IF(AND(R124&gt;=GRAPH!$M$9,X124&lt;GRAPH!$N$9), "MEDIUM"))))</f>
        <v>LOW</v>
      </c>
      <c r="Z124" s="2"/>
      <c r="AA124" s="2"/>
      <c r="AB124" s="2"/>
      <c r="AC124" s="2"/>
    </row>
    <row r="125" spans="1:29" x14ac:dyDescent="0.25">
      <c r="A125" s="2"/>
      <c r="B125" s="41" t="s">
        <v>141</v>
      </c>
      <c r="C125" s="31">
        <v>12627.794486736173</v>
      </c>
      <c r="D125" s="32">
        <v>13292.415249195972</v>
      </c>
      <c r="E125" s="32">
        <v>13703.520875459764</v>
      </c>
      <c r="F125" s="32">
        <v>14127.341108721406</v>
      </c>
      <c r="G125" s="32">
        <v>14551.161341983048</v>
      </c>
      <c r="H125" s="32">
        <v>0</v>
      </c>
      <c r="I125" s="31">
        <v>1110.5</v>
      </c>
      <c r="J125" s="32">
        <v>2221</v>
      </c>
      <c r="K125" s="32">
        <v>4</v>
      </c>
      <c r="L125" s="32">
        <v>158</v>
      </c>
      <c r="M125" s="11">
        <f>IF(H125="","Not Available", (H125/C125)*100000)</f>
        <v>0</v>
      </c>
      <c r="N125" s="11">
        <f>IF(I125="","Not Available", (I125/D125)*100000)</f>
        <v>8354.3884176141109</v>
      </c>
      <c r="O125" s="11">
        <f>IF(J125="","Not Available", (J125/E125)*100000)</f>
        <v>16207.513530171374</v>
      </c>
      <c r="P125" s="11">
        <f>IF(K125="","Not Available", (K125/F125)*100000)</f>
        <v>28.31389126387435</v>
      </c>
      <c r="Q125" s="11">
        <f>IF(L125="","Not Available", (L125/G125)*100000)</f>
        <v>1085.8239853621717</v>
      </c>
      <c r="R125" s="11">
        <f>AVERAGE(M125:Q125)</f>
        <v>5135.2079648823064</v>
      </c>
      <c r="S125" s="34">
        <v>0</v>
      </c>
      <c r="T125" s="33">
        <v>0</v>
      </c>
      <c r="U125" s="34">
        <v>34</v>
      </c>
      <c r="V125" s="34">
        <v>3</v>
      </c>
      <c r="W125" s="34">
        <v>6</v>
      </c>
      <c r="X125" s="12">
        <f>((S125+T125+U125+V125+W125)/(260)*100)</f>
        <v>16.538461538461537</v>
      </c>
      <c r="Y125" s="10" t="str">
        <f>IF(AND(R125&gt;=GRAPH!$M$9, X125&gt;= GRAPH!$N$9), "HIGH", IF(AND(R125&lt;GRAPH!$M$9, X125&lt;GRAPH!$N$9), "LOW", IF(AND(R125&lt;GRAPH!$M$9, X125&gt;=GRAPH!$N$9), "MEDIUM", IF(AND(R125&gt;=GRAPH!$M$9,X125&lt;GRAPH!$N$9), "MEDIUM"))))</f>
        <v>MEDIUM</v>
      </c>
      <c r="Z125" s="2"/>
      <c r="AA125" s="2"/>
      <c r="AB125" s="2"/>
      <c r="AC125" s="2"/>
    </row>
    <row r="126" spans="1:29" x14ac:dyDescent="0.25">
      <c r="A126" s="2"/>
      <c r="B126" s="42" t="s">
        <v>96</v>
      </c>
      <c r="C126" s="31">
        <v>11066.484155266067</v>
      </c>
      <c r="D126" s="32">
        <v>11648.930689753755</v>
      </c>
      <c r="E126" s="32">
        <v>12009.206896653355</v>
      </c>
      <c r="F126" s="32">
        <v>12380.625666652944</v>
      </c>
      <c r="G126" s="32">
        <v>12752.044436652533</v>
      </c>
      <c r="H126" s="32">
        <v>0</v>
      </c>
      <c r="I126" s="31">
        <v>42.5</v>
      </c>
      <c r="J126" s="32">
        <v>85</v>
      </c>
      <c r="K126" s="32">
        <v>2</v>
      </c>
      <c r="L126" s="32">
        <v>2</v>
      </c>
      <c r="M126" s="11">
        <f>IF(H126="","Not Available", (H126/C126)*100000)</f>
        <v>0</v>
      </c>
      <c r="N126" s="11">
        <f>IF(I126="","Not Available", (I126/D126)*100000)</f>
        <v>364.84035429434249</v>
      </c>
      <c r="O126" s="11">
        <f>IF(J126="","Not Available", (J126/E126)*100000)</f>
        <v>707.79028733102462</v>
      </c>
      <c r="P126" s="11">
        <f>IF(K126="","Not Available", (K126/F126)*100000)</f>
        <v>16.154272440261032</v>
      </c>
      <c r="Q126" s="11">
        <f>IF(L126="","Not Available", (L126/G126)*100000)</f>
        <v>15.683759650738862</v>
      </c>
      <c r="R126" s="11">
        <f>AVERAGE(M126:Q126)</f>
        <v>220.89373474327346</v>
      </c>
      <c r="S126" s="34">
        <v>0</v>
      </c>
      <c r="T126" s="33">
        <v>0</v>
      </c>
      <c r="U126" s="34">
        <v>19</v>
      </c>
      <c r="V126" s="34">
        <v>1</v>
      </c>
      <c r="W126" s="34">
        <v>2</v>
      </c>
      <c r="X126" s="12">
        <f>((S126+T126+U126+V126+W126)/(260)*100)</f>
        <v>8.4615384615384617</v>
      </c>
      <c r="Y126" s="10" t="str">
        <f>IF(AND(R126&gt;=GRAPH!$M$9, X126&gt;= GRAPH!$N$9), "HIGH", IF(AND(R126&lt;GRAPH!$M$9, X126&lt;GRAPH!$N$9), "LOW", IF(AND(R126&lt;GRAPH!$M$9, X126&gt;=GRAPH!$N$9), "MEDIUM", IF(AND(R126&gt;=GRAPH!$M$9,X126&lt;GRAPH!$N$9), "MEDIUM"))))</f>
        <v>LOW</v>
      </c>
      <c r="Z126" s="2"/>
      <c r="AA126" s="2"/>
      <c r="AB126" s="2"/>
      <c r="AC126" s="2"/>
    </row>
    <row r="127" spans="1:29" x14ac:dyDescent="0.25">
      <c r="A127" s="2"/>
      <c r="B127" s="41" t="s">
        <v>97</v>
      </c>
      <c r="C127" s="31">
        <v>78739.150926107424</v>
      </c>
      <c r="D127" s="32">
        <v>82883.316764323608</v>
      </c>
      <c r="E127" s="32">
        <v>85446.718313735677</v>
      </c>
      <c r="F127" s="32">
        <v>88089.400323438836</v>
      </c>
      <c r="G127" s="32">
        <v>90732.082333141996</v>
      </c>
      <c r="H127" s="32">
        <v>0</v>
      </c>
      <c r="I127" s="31">
        <v>1290</v>
      </c>
      <c r="J127" s="32">
        <v>2580</v>
      </c>
      <c r="K127" s="32">
        <v>76</v>
      </c>
      <c r="L127" s="32">
        <v>186</v>
      </c>
      <c r="M127" s="11">
        <f>IF(H127="","Not Available", (H127/C127)*100000)</f>
        <v>0</v>
      </c>
      <c r="N127" s="11">
        <f>IF(I127="","Not Available", (I127/D127)*100000)</f>
        <v>1556.4048958948867</v>
      </c>
      <c r="O127" s="11">
        <f>IF(J127="","Not Available", (J127/E127)*100000)</f>
        <v>3019.4254980360802</v>
      </c>
      <c r="P127" s="11">
        <f>IF(K127="","Not Available", (K127/F127)*100000)</f>
        <v>86.275987486519327</v>
      </c>
      <c r="Q127" s="11">
        <f>IF(L127="","Not Available", (L127/G127)*100000)</f>
        <v>204.9991526889703</v>
      </c>
      <c r="R127" s="11">
        <f>AVERAGE(M127:Q127)</f>
        <v>973.42110682129135</v>
      </c>
      <c r="S127" s="34">
        <v>0</v>
      </c>
      <c r="T127" s="33">
        <v>0</v>
      </c>
      <c r="U127" s="34">
        <v>0</v>
      </c>
      <c r="V127" s="34">
        <v>10</v>
      </c>
      <c r="W127" s="34">
        <v>14</v>
      </c>
      <c r="X127" s="12">
        <f>((S127+T127+U127+V127+W127)/(260)*100)</f>
        <v>9.2307692307692317</v>
      </c>
      <c r="Y127" s="10" t="str">
        <f>IF(AND(R127&gt;=GRAPH!$M$9, X127&gt;= GRAPH!$N$9), "HIGH", IF(AND(R127&lt;GRAPH!$M$9, X127&lt;GRAPH!$N$9), "LOW", IF(AND(R127&lt;GRAPH!$M$9, X127&gt;=GRAPH!$N$9), "MEDIUM", IF(AND(R127&gt;=GRAPH!$M$9,X127&lt;GRAPH!$N$9), "MEDIUM"))))</f>
        <v>LOW</v>
      </c>
      <c r="Z127" s="2"/>
      <c r="AA127" s="2"/>
      <c r="AB127" s="2"/>
      <c r="AC127" s="2"/>
    </row>
    <row r="128" spans="1:29" x14ac:dyDescent="0.25">
      <c r="A128" s="2"/>
      <c r="B128" s="42" t="s">
        <v>98</v>
      </c>
      <c r="C128" s="31">
        <v>14865.121742401596</v>
      </c>
      <c r="D128" s="32">
        <v>15647.49657094905</v>
      </c>
      <c r="E128" s="32">
        <v>16131.439763865001</v>
      </c>
      <c r="F128" s="32">
        <v>16630.350272025775</v>
      </c>
      <c r="G128" s="32">
        <v>17129.260780186549</v>
      </c>
      <c r="H128" s="32">
        <v>0</v>
      </c>
      <c r="I128" s="31">
        <v>13.5</v>
      </c>
      <c r="J128" s="32">
        <v>27</v>
      </c>
      <c r="K128" s="32">
        <v>2</v>
      </c>
      <c r="L128" s="32">
        <v>45</v>
      </c>
      <c r="M128" s="11">
        <f>IF(H128="","Not Available", (H128/C128)*100000)</f>
        <v>0</v>
      </c>
      <c r="N128" s="11">
        <f>IF(I128="","Not Available", (I128/D128)*100000)</f>
        <v>86.27578180821547</v>
      </c>
      <c r="O128" s="11">
        <f>IF(J128="","Not Available", (J128/E128)*100000)</f>
        <v>167.37501670793799</v>
      </c>
      <c r="P128" s="11">
        <f>IF(K128="","Not Available", (K128/F128)*100000)</f>
        <v>12.026204904199989</v>
      </c>
      <c r="Q128" s="11">
        <f>IF(L128="","Not Available", (L128/G128)*100000)</f>
        <v>262.70835955776676</v>
      </c>
      <c r="R128" s="11">
        <f>AVERAGE(M128:Q128)</f>
        <v>105.67707259562403</v>
      </c>
      <c r="S128" s="34">
        <v>0</v>
      </c>
      <c r="T128" s="33">
        <v>0</v>
      </c>
      <c r="U128" s="34">
        <v>0</v>
      </c>
      <c r="V128" s="34">
        <v>2</v>
      </c>
      <c r="W128" s="34">
        <v>8</v>
      </c>
      <c r="X128" s="12">
        <f>((S128+T128+U128+V128+W128)/(260)*100)</f>
        <v>3.8461538461538463</v>
      </c>
      <c r="Y128" s="10" t="str">
        <f>IF(AND(R128&gt;=GRAPH!$M$9, X128&gt;= GRAPH!$N$9), "HIGH", IF(AND(R128&lt;GRAPH!$M$9, X128&lt;GRAPH!$N$9), "LOW", IF(AND(R128&lt;GRAPH!$M$9, X128&gt;=GRAPH!$N$9), "MEDIUM", IF(AND(R128&gt;=GRAPH!$M$9,X128&lt;GRAPH!$N$9), "MEDIUM"))))</f>
        <v>LOW</v>
      </c>
      <c r="Z128" s="2"/>
      <c r="AA128" s="2"/>
      <c r="AB128" s="2"/>
      <c r="AC128" s="2"/>
    </row>
    <row r="129" spans="1:29" x14ac:dyDescent="0.25">
      <c r="A129" s="2"/>
      <c r="B129" s="41" t="s">
        <v>142</v>
      </c>
      <c r="C129" s="31">
        <v>51898.520977009852</v>
      </c>
      <c r="D129" s="32">
        <v>54630.022081063005</v>
      </c>
      <c r="E129" s="32">
        <v>56319.610392848459</v>
      </c>
      <c r="F129" s="32">
        <v>58061.454013245835</v>
      </c>
      <c r="G129" s="32">
        <v>59803.297633643211</v>
      </c>
      <c r="H129" s="32">
        <v>0</v>
      </c>
      <c r="I129" s="31">
        <v>261.5</v>
      </c>
      <c r="J129" s="32">
        <v>523</v>
      </c>
      <c r="K129" s="32">
        <v>38</v>
      </c>
      <c r="L129" s="32">
        <v>28</v>
      </c>
      <c r="M129" s="11">
        <f>IF(H129="","Not Available", (H129/C129)*100000)</f>
        <v>0</v>
      </c>
      <c r="N129" s="11">
        <f>IF(I129="","Not Available", (I129/D129)*100000)</f>
        <v>478.67452737246202</v>
      </c>
      <c r="O129" s="11">
        <f>IF(J129="","Not Available", (J129/E129)*100000)</f>
        <v>928.62858310257639</v>
      </c>
      <c r="P129" s="11">
        <f>IF(K129="","Not Available", (K129/F129)*100000)</f>
        <v>65.447895933386164</v>
      </c>
      <c r="Q129" s="11">
        <f>IF(L129="","Not Available", (L129/G129)*100000)</f>
        <v>46.820160606408088</v>
      </c>
      <c r="R129" s="11">
        <f>AVERAGE(M129:Q129)</f>
        <v>303.91423340296654</v>
      </c>
      <c r="S129" s="34">
        <v>0</v>
      </c>
      <c r="T129" s="33">
        <v>0</v>
      </c>
      <c r="U129" s="34">
        <v>0</v>
      </c>
      <c r="V129" s="34">
        <v>12</v>
      </c>
      <c r="W129" s="34">
        <v>12</v>
      </c>
      <c r="X129" s="12">
        <f>((S129+T129+U129+V129+W129)/(260)*100)</f>
        <v>9.2307692307692317</v>
      </c>
      <c r="Y129" s="10" t="str">
        <f>IF(AND(R129&gt;=GRAPH!$M$9, X129&gt;= GRAPH!$N$9), "HIGH", IF(AND(R129&lt;GRAPH!$M$9, X129&lt;GRAPH!$N$9), "LOW", IF(AND(R129&lt;GRAPH!$M$9, X129&gt;=GRAPH!$N$9), "MEDIUM", IF(AND(R129&gt;=GRAPH!$M$9,X129&lt;GRAPH!$N$9), "MEDIUM"))))</f>
        <v>LOW</v>
      </c>
      <c r="Z129" s="2"/>
      <c r="AA129" s="2"/>
      <c r="AB129" s="2"/>
      <c r="AC129" s="2"/>
    </row>
    <row r="130" spans="1:29" x14ac:dyDescent="0.25">
      <c r="A130" s="2"/>
      <c r="B130" s="42" t="s">
        <v>143</v>
      </c>
      <c r="C130" s="31">
        <v>42077.31918909798</v>
      </c>
      <c r="D130" s="32">
        <v>44291.914935892615</v>
      </c>
      <c r="E130" s="32">
        <v>45661.767975147028</v>
      </c>
      <c r="F130" s="32">
        <v>47073.987603244357</v>
      </c>
      <c r="G130" s="32">
        <v>48486.207231341687</v>
      </c>
      <c r="H130" s="32">
        <v>1809</v>
      </c>
      <c r="I130" s="31">
        <v>1765</v>
      </c>
      <c r="J130" s="32">
        <v>2665</v>
      </c>
      <c r="K130" s="32">
        <v>1768</v>
      </c>
      <c r="L130" s="32">
        <v>1490</v>
      </c>
      <c r="M130" s="11">
        <f>IF(H130="","Not Available", (H130/C130)*100000)</f>
        <v>4299.2282656369962</v>
      </c>
      <c r="N130" s="11">
        <f>IF(I130="","Not Available", (I130/D130)*100000)</f>
        <v>3984.9259228340698</v>
      </c>
      <c r="O130" s="11">
        <f>IF(J130="","Not Available", (J130/E130)*100000)</f>
        <v>5836.3924967831226</v>
      </c>
      <c r="P130" s="11">
        <f>IF(K130="","Not Available", (K130/F130)*100000)</f>
        <v>3755.7897471981933</v>
      </c>
      <c r="Q130" s="11">
        <f>IF(L130="","Not Available", (L130/G130)*100000)</f>
        <v>3073.0388807084455</v>
      </c>
      <c r="R130" s="11">
        <f>AVERAGE(M130:Q130)</f>
        <v>4189.8750626321653</v>
      </c>
      <c r="S130" s="34">
        <v>0</v>
      </c>
      <c r="T130" s="33">
        <v>0</v>
      </c>
      <c r="U130" s="34">
        <v>0</v>
      </c>
      <c r="V130" s="34">
        <v>12</v>
      </c>
      <c r="W130" s="34">
        <v>13</v>
      </c>
      <c r="X130" s="12">
        <f>((S130+T130+U130+V130+W130)/(260)*100)</f>
        <v>9.6153846153846168</v>
      </c>
      <c r="Y130" s="10" t="str">
        <f>IF(AND(R130&gt;=GRAPH!$M$9, X130&gt;= GRAPH!$N$9), "HIGH", IF(AND(R130&lt;GRAPH!$M$9, X130&lt;GRAPH!$N$9), "LOW", IF(AND(R130&lt;GRAPH!$M$9, X130&gt;=GRAPH!$N$9), "MEDIUM", IF(AND(R130&gt;=GRAPH!$M$9,X130&lt;GRAPH!$N$9), "MEDIUM"))))</f>
        <v>MEDIUM</v>
      </c>
      <c r="Z130" s="2"/>
      <c r="AA130" s="2"/>
      <c r="AB130" s="2"/>
      <c r="AC130" s="2"/>
    </row>
    <row r="131" spans="1:29" x14ac:dyDescent="0.25">
      <c r="A131" s="2"/>
      <c r="B131" s="41" t="s">
        <v>99</v>
      </c>
      <c r="C131" s="31">
        <v>28149.369929771914</v>
      </c>
      <c r="D131" s="32">
        <v>29630.915715549385</v>
      </c>
      <c r="E131" s="32">
        <v>30547.33578922617</v>
      </c>
      <c r="F131" s="32">
        <v>31492.098751779558</v>
      </c>
      <c r="G131" s="32">
        <v>32436.861714332947</v>
      </c>
      <c r="H131" s="32">
        <v>0</v>
      </c>
      <c r="I131" s="31">
        <v>1295</v>
      </c>
      <c r="J131" s="32">
        <v>2590</v>
      </c>
      <c r="K131" s="32">
        <v>946</v>
      </c>
      <c r="L131" s="32">
        <v>445</v>
      </c>
      <c r="M131" s="11">
        <f>IF(H131="","Not Available", (H131/C131)*100000)</f>
        <v>0</v>
      </c>
      <c r="N131" s="11">
        <f>IF(I131="","Not Available", (I131/D131)*100000)</f>
        <v>4370.435299508561</v>
      </c>
      <c r="O131" s="11">
        <f>IF(J131="","Not Available", (J131/E131)*100000)</f>
        <v>8478.6444810466091</v>
      </c>
      <c r="P131" s="11">
        <f>IF(K131="","Not Available", (K131/F131)*100000)</f>
        <v>3003.9280883003812</v>
      </c>
      <c r="Q131" s="11">
        <f>IF(L131="","Not Available", (L131/G131)*100000)</f>
        <v>1371.8959741514293</v>
      </c>
      <c r="R131" s="11">
        <f>AVERAGE(M131:Q131)</f>
        <v>3444.9807686013964</v>
      </c>
      <c r="S131" s="34">
        <v>0</v>
      </c>
      <c r="T131" s="33">
        <v>0</v>
      </c>
      <c r="U131" s="34">
        <v>30</v>
      </c>
      <c r="V131" s="34">
        <v>46</v>
      </c>
      <c r="W131" s="34">
        <v>18</v>
      </c>
      <c r="X131" s="12">
        <f>((S131+T131+U131+V131+W131)/(260)*100)</f>
        <v>36.153846153846153</v>
      </c>
      <c r="Y131" s="10" t="str">
        <f>IF(AND(R131&gt;=GRAPH!$M$9, X131&gt;= GRAPH!$N$9), "HIGH", IF(AND(R131&lt;GRAPH!$M$9, X131&lt;GRAPH!$N$9), "LOW", IF(AND(R131&lt;GRAPH!$M$9, X131&gt;=GRAPH!$N$9), "MEDIUM", IF(AND(R131&gt;=GRAPH!$M$9,X131&lt;GRAPH!$N$9), "MEDIUM"))))</f>
        <v>MEDIUM</v>
      </c>
      <c r="Z131" s="2"/>
      <c r="AA131" s="2"/>
      <c r="AB131" s="2"/>
      <c r="AC131" s="2"/>
    </row>
    <row r="132" spans="1:29" x14ac:dyDescent="0.25">
      <c r="A132" s="2"/>
      <c r="B132" s="42" t="s">
        <v>100</v>
      </c>
      <c r="C132" s="31">
        <v>88327.35342443519</v>
      </c>
      <c r="D132" s="32">
        <v>92976.161499405469</v>
      </c>
      <c r="E132" s="32">
        <v>95851.71288598502</v>
      </c>
      <c r="F132" s="32">
        <v>98816.198851530949</v>
      </c>
      <c r="G132" s="32">
        <v>101780.68481707688</v>
      </c>
      <c r="H132" s="32">
        <v>303</v>
      </c>
      <c r="I132" s="31">
        <v>4436.5</v>
      </c>
      <c r="J132" s="32">
        <v>8873</v>
      </c>
      <c r="K132" s="32">
        <v>5325</v>
      </c>
      <c r="L132" s="32">
        <v>3298</v>
      </c>
      <c r="M132" s="11">
        <f>IF(H132="","Not Available", (H132/C132)*100000)</f>
        <v>343.04209087303752</v>
      </c>
      <c r="N132" s="11">
        <f>IF(I132="","Not Available", (I132/D132)*100000)</f>
        <v>4771.653215677622</v>
      </c>
      <c r="O132" s="11">
        <f>IF(J132="","Not Available", (J132/E132)*100000)</f>
        <v>9257.007238414586</v>
      </c>
      <c r="P132" s="11">
        <f>IF(K132="","Not Available", (K132/F132)*100000)</f>
        <v>5388.7925885518925</v>
      </c>
      <c r="Q132" s="11">
        <f>IF(L132="","Not Available", (L132/G132)*100000)</f>
        <v>3240.300461651696</v>
      </c>
      <c r="R132" s="11">
        <f>AVERAGE(M132:Q132)</f>
        <v>4600.1591190337667</v>
      </c>
      <c r="S132" s="34">
        <v>11</v>
      </c>
      <c r="T132" s="33">
        <v>22</v>
      </c>
      <c r="U132" s="34">
        <v>49</v>
      </c>
      <c r="V132" s="34">
        <v>52</v>
      </c>
      <c r="W132" s="34">
        <v>18</v>
      </c>
      <c r="X132" s="12">
        <f>((S132+T132+U132+V132+W132)/(260)*100)</f>
        <v>58.461538461538467</v>
      </c>
      <c r="Y132" s="10" t="str">
        <f>IF(AND(R132&gt;=GRAPH!$M$9, X132&gt;= GRAPH!$N$9), "HIGH", IF(AND(R132&lt;GRAPH!$M$9, X132&lt;GRAPH!$N$9), "LOW", IF(AND(R132&lt;GRAPH!$M$9, X132&gt;=GRAPH!$N$9), "MEDIUM", IF(AND(R132&gt;=GRAPH!$M$9,X132&lt;GRAPH!$N$9), "MEDIUM"))))</f>
        <v>HIGH</v>
      </c>
      <c r="Z132" s="2"/>
      <c r="AA132" s="2"/>
      <c r="AB132" s="2"/>
      <c r="AC132" s="2"/>
    </row>
  </sheetData>
  <autoFilter ref="B14:Y132" xr:uid="{8675A60C-A1A2-4AE5-A27F-1059DA4FBFFE}">
    <sortState xmlns:xlrd2="http://schemas.microsoft.com/office/spreadsheetml/2017/richdata2" ref="B15:Y132">
      <sortCondition ref="B14"/>
    </sortState>
  </autoFilter>
  <mergeCells count="7">
    <mergeCell ref="S12:X12"/>
    <mergeCell ref="C13:G13"/>
    <mergeCell ref="M13:Q13"/>
    <mergeCell ref="S13:W13"/>
    <mergeCell ref="H12:R12"/>
    <mergeCell ref="B12:G12"/>
    <mergeCell ref="H13:L13"/>
  </mergeCells>
  <phoneticPr fontId="4" type="noConversion"/>
  <conditionalFormatting sqref="R15:R132 X15:X132">
    <cfRule type="containsErrors" dxfId="1" priority="5">
      <formula>ISERROR(R15)</formula>
    </cfRule>
  </conditionalFormatting>
  <conditionalFormatting sqref="M15:Q132">
    <cfRule type="containsErrors" dxfId="0" priority="1">
      <formula>ISERROR(M15)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5B07-45B1-4A73-B880-7A64B80804C8}">
  <dimension ref="M1:X16"/>
  <sheetViews>
    <sheetView zoomScale="70" zoomScaleNormal="70" workbookViewId="0">
      <selection activeCell="N27" sqref="N27"/>
    </sheetView>
  </sheetViews>
  <sheetFormatPr defaultColWidth="9.140625" defaultRowHeight="15" x14ac:dyDescent="0.25"/>
  <cols>
    <col min="1" max="1" width="9.140625" customWidth="1"/>
    <col min="12" max="12" width="11.42578125" customWidth="1"/>
    <col min="13" max="13" width="34" customWidth="1"/>
    <col min="14" max="14" width="32.5703125" customWidth="1"/>
    <col min="19" max="19" width="25.85546875" customWidth="1"/>
    <col min="20" max="20" width="9.140625" customWidth="1"/>
    <col min="21" max="21" width="17.42578125" customWidth="1"/>
    <col min="24" max="24" width="29.85546875" customWidth="1"/>
  </cols>
  <sheetData>
    <row r="1" spans="13:24" ht="21" x14ac:dyDescent="0.35">
      <c r="M1" s="22" t="s">
        <v>13</v>
      </c>
      <c r="N1" s="19"/>
      <c r="O1" s="19"/>
      <c r="P1" s="19"/>
      <c r="Q1" s="19"/>
      <c r="R1" s="19"/>
      <c r="S1" s="20"/>
    </row>
    <row r="2" spans="13:24" ht="15.75" x14ac:dyDescent="0.25">
      <c r="M2" s="68" t="s">
        <v>104</v>
      </c>
      <c r="N2" s="69"/>
      <c r="O2" s="69"/>
      <c r="P2" s="69"/>
      <c r="Q2" s="69"/>
      <c r="R2" s="69"/>
      <c r="S2" s="70"/>
    </row>
    <row r="3" spans="13:24" ht="15.75" x14ac:dyDescent="0.25">
      <c r="M3" s="71" t="s">
        <v>17</v>
      </c>
      <c r="N3" s="72"/>
      <c r="O3" s="72"/>
      <c r="P3" s="72"/>
      <c r="Q3" s="72"/>
      <c r="R3" s="72"/>
      <c r="S3" s="73"/>
    </row>
    <row r="4" spans="13:24" ht="15.75" x14ac:dyDescent="0.25">
      <c r="M4" s="68" t="s">
        <v>18</v>
      </c>
      <c r="N4" s="69"/>
      <c r="O4" s="69"/>
      <c r="P4" s="69"/>
      <c r="Q4" s="69"/>
      <c r="R4" s="69"/>
      <c r="S4" s="70"/>
    </row>
    <row r="5" spans="13:24" ht="15.75" x14ac:dyDescent="0.25">
      <c r="M5" s="68" t="s">
        <v>19</v>
      </c>
      <c r="N5" s="69"/>
      <c r="O5" s="69"/>
      <c r="P5" s="69"/>
      <c r="Q5" s="69"/>
      <c r="R5" s="69"/>
      <c r="S5" s="70"/>
    </row>
    <row r="6" spans="13:24" ht="16.5" thickBot="1" x14ac:dyDescent="0.3">
      <c r="M6" s="74" t="s">
        <v>101</v>
      </c>
      <c r="N6" s="75"/>
      <c r="O6" s="75"/>
      <c r="P6" s="75"/>
      <c r="Q6" s="75"/>
      <c r="R6" s="75"/>
      <c r="S6" s="76"/>
    </row>
    <row r="7" spans="13:24" ht="15.75" thickBot="1" x14ac:dyDescent="0.3"/>
    <row r="8" spans="13:24" ht="15.75" thickBot="1" x14ac:dyDescent="0.3">
      <c r="M8" s="13" t="s">
        <v>15</v>
      </c>
      <c r="N8" s="13" t="s">
        <v>16</v>
      </c>
    </row>
    <row r="9" spans="13:24" ht="15.75" thickBot="1" x14ac:dyDescent="0.3">
      <c r="M9" s="21">
        <v>4000</v>
      </c>
      <c r="N9" s="21">
        <v>35</v>
      </c>
    </row>
    <row r="12" spans="13:24" ht="15.75" thickBot="1" x14ac:dyDescent="0.3"/>
    <row r="13" spans="13:24" ht="15.75" thickBot="1" x14ac:dyDescent="0.3">
      <c r="M13" s="40" t="s">
        <v>10</v>
      </c>
      <c r="N13" s="56" t="s">
        <v>6</v>
      </c>
      <c r="O13" s="57"/>
      <c r="P13" s="57"/>
      <c r="Q13" s="57"/>
      <c r="R13" s="57"/>
      <c r="S13" s="57"/>
      <c r="T13" s="57"/>
      <c r="U13" s="57"/>
      <c r="V13" s="57"/>
      <c r="W13" s="57"/>
      <c r="X13" s="58"/>
    </row>
    <row r="14" spans="13:24" x14ac:dyDescent="0.25">
      <c r="M14" s="4" t="s">
        <v>7</v>
      </c>
      <c r="N14" s="59" t="s">
        <v>145</v>
      </c>
      <c r="O14" s="60"/>
      <c r="P14" s="60"/>
      <c r="Q14" s="60"/>
      <c r="R14" s="60"/>
      <c r="S14" s="60"/>
      <c r="T14" s="60"/>
      <c r="U14" s="60"/>
      <c r="V14" s="60"/>
      <c r="W14" s="60"/>
      <c r="X14" s="61"/>
    </row>
    <row r="15" spans="13:24" x14ac:dyDescent="0.25">
      <c r="M15" s="5" t="s">
        <v>8</v>
      </c>
      <c r="N15" s="62" t="s">
        <v>146</v>
      </c>
      <c r="O15" s="63"/>
      <c r="P15" s="63"/>
      <c r="Q15" s="63"/>
      <c r="R15" s="63"/>
      <c r="S15" s="63"/>
      <c r="T15" s="63"/>
      <c r="U15" s="63"/>
      <c r="V15" s="63"/>
      <c r="W15" s="63"/>
      <c r="X15" s="64"/>
    </row>
    <row r="16" spans="13:24" ht="15.75" thickBot="1" x14ac:dyDescent="0.3">
      <c r="M16" s="6" t="s">
        <v>9</v>
      </c>
      <c r="N16" s="65" t="s">
        <v>147</v>
      </c>
      <c r="O16" s="66"/>
      <c r="P16" s="66"/>
      <c r="Q16" s="66"/>
      <c r="R16" s="66"/>
      <c r="S16" s="66"/>
      <c r="T16" s="66"/>
      <c r="U16" s="66"/>
      <c r="V16" s="66"/>
      <c r="W16" s="66"/>
      <c r="X16" s="67"/>
    </row>
  </sheetData>
  <mergeCells count="9">
    <mergeCell ref="N13:X13"/>
    <mergeCell ref="N14:X14"/>
    <mergeCell ref="N15:X15"/>
    <mergeCell ref="N16:X16"/>
    <mergeCell ref="M2:S2"/>
    <mergeCell ref="M3:S3"/>
    <mergeCell ref="M4:S4"/>
    <mergeCell ref="M5:S5"/>
    <mergeCell ref="M6:S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EB4B607C9824E82320D8BCD40CAAE" ma:contentTypeVersion="12" ma:contentTypeDescription="Crée un document." ma:contentTypeScope="" ma:versionID="a986b6492eb8be43aba9e3fa80db6428">
  <xsd:schema xmlns:xsd="http://www.w3.org/2001/XMLSchema" xmlns:xs="http://www.w3.org/2001/XMLSchema" xmlns:p="http://schemas.microsoft.com/office/2006/metadata/properties" xmlns:ns2="0225443d-76f0-4d33-b010-b7398fa8165d" xmlns:ns3="6b3de2de-4ca2-4ad1-8c6e-008e70a43a87" targetNamespace="http://schemas.microsoft.com/office/2006/metadata/properties" ma:root="true" ma:fieldsID="6fb1b0e08dc695088f8b2b7d50940d38" ns2:_="" ns3:_="">
    <xsd:import namespace="0225443d-76f0-4d33-b010-b7398fa8165d"/>
    <xsd:import namespace="6b3de2de-4ca2-4ad1-8c6e-008e70a43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5443d-76f0-4d33-b010-b7398fa81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de2de-4ca2-4ad1-8c6e-008e70a43a87"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006707-CF6D-479C-8097-57D2FBC5E3FA}"/>
</file>

<file path=customXml/itemProps2.xml><?xml version="1.0" encoding="utf-8"?>
<ds:datastoreItem xmlns:ds="http://schemas.openxmlformats.org/officeDocument/2006/customXml" ds:itemID="{9C021C84-3D37-4871-8D3D-FA7B375892A6}"/>
</file>

<file path=customXml/itemProps3.xml><?xml version="1.0" encoding="utf-8"?>
<ds:datastoreItem xmlns:ds="http://schemas.openxmlformats.org/officeDocument/2006/customXml" ds:itemID="{27A8F959-52C0-4A0F-8269-507E012C90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dc:creator>
  <cp:lastModifiedBy>DOMINGUEZ, Morgane</cp:lastModifiedBy>
  <dcterms:created xsi:type="dcterms:W3CDTF">2019-04-24T16:37:18Z</dcterms:created>
  <dcterms:modified xsi:type="dcterms:W3CDTF">2020-10-15T14:22:49Z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100</vt:r8>
  </property>
  <property fmtid="{D5CDD505-2E9C-101B-9397-08002B2CF9AE}" pid="3" name="ContentTypeId">
    <vt:lpwstr>0x010100CE3EB4B607C9824E82320D8BCD40CAAE</vt:lpwstr>
  </property>
</Properties>
</file>